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snjcityfile.sinnaibu.local\国分寺市\政策部\財政課\作業用フォルダ\020庶務\001他団体との関係\004都の調査依頼及び回答\●財政状況資料集\30年度決算\HP公表用データ（R2.3.27　H22からH30分をまとめてアップ）\"/>
    </mc:Choice>
  </mc:AlternateContent>
  <xr:revisionPtr revIDLastSave="0" documentId="13_ncr:1_{B7310741-A5BF-48D5-AB09-654BF95F411C}" xr6:coauthVersionLast="36" xr6:coauthVersionMax="36" xr10:uidLastSave="{00000000-0000-0000-0000-000000000000}"/>
  <bookViews>
    <workbookView xWindow="240" yWindow="60" windowWidth="14940" windowHeight="7875" firstSheet="13" activeTab="14"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91029"/>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l="1"/>
  <c r="U36" i="9" l="1"/>
  <c r="BE34" i="9"/>
  <c r="BE35" i="9" s="1"/>
  <c r="BW34" i="9" l="1"/>
  <c r="BW35" i="9" s="1"/>
  <c r="BW36" i="9" s="1"/>
  <c r="BW37" i="9" s="1"/>
  <c r="BW38" i="9" s="1"/>
  <c r="BW39" i="9" s="1"/>
  <c r="BW40" i="9" s="1"/>
  <c r="BW41" i="9" s="1"/>
  <c r="CO34" i="9" l="1"/>
</calcChain>
</file>

<file path=xl/sharedStrings.xml><?xml version="1.0" encoding="utf-8"?>
<sst xmlns="http://schemas.openxmlformats.org/spreadsheetml/2006/main" count="1046" uniqueCount="557">
  <si>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</si>
  <si>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</si>
  <si>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</si>
  <si>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</si>
  <si>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</si>
  <si>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</si>
  <si>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</si>
  <si>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</si>
  <si>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</si>
  <si>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</si>
  <si>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</si>
  <si>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</si>
  <si>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</si>
  <si>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</si>
  <si>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</si>
  <si>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</si>
  <si>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</si>
  <si>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</si>
  <si>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</si>
  <si>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</si>
  <si>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</si>
  <si>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</si>
  <si>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</si>
  <si>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</si>
  <si>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</si>
  <si>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</si>
  <si>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</si>
  <si>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</si>
  <si>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</si>
  <si>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</si>
  <si>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</si>
  <si>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</si>
  <si>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</si>
  <si>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</si>
  <si>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</si>
  <si>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</si>
  <si>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</si>
  <si>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</si>
  <si>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</si>
  <si>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</si>
  <si>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</si>
  <si>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</si>
  <si>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</si>
  <si>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</si>
  <si>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</si>
  <si>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</si>
  <si>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</si>
  <si>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</si>
  <si>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</si>
  <si>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</si>
  <si>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</si>
  <si>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</si>
  <si>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</si>
  <si>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</si>
  <si>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</si>
  <si>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</si>
  <si>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</si>
  <si>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</si>
  <si>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</si>
  <si>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</si>
  <si>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</si>
  <si>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</si>
  <si>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</si>
  <si>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</si>
  <si>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</si>
  <si>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</si>
  <si>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</si>
  <si>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</si>
  <si>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</si>
  <si>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</si>
  <si>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</si>
  <si>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</si>
  <si>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</si>
  <si>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</si>
  <si>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</si>
  <si>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</si>
  <si>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</si>
  <si>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</si>
  <si>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</si>
  <si>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</si>
  <si>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</si>
  <si>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</si>
  <si>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</si>
  <si>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</si>
  <si>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</si>
  <si>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</si>
  <si>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</si>
  <si>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</si>
  <si>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</si>
  <si>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</si>
  <si>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</si>
  <si>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</si>
  <si>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</si>
  <si>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</si>
  <si>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</si>
  <si>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</si>
  <si>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</si>
  <si>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</si>
  <si>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</si>
  <si>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</si>
  <si>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</si>
  <si>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</si>
  <si>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</si>
  <si>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</si>
  <si>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</si>
  <si>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</si>
  <si>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</si>
  <si>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</si>
  <si>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</si>
  <si>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</si>
  <si>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</si>
  <si>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</si>
  <si>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</si>
  <si>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</si>
  <si>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</si>
  <si>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</si>
  <si>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</si>
  <si>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</si>
  <si>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</si>
  <si>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</si>
  <si>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</si>
  <si>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</si>
  <si>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</si>
  <si>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</si>
  <si>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</si>
  <si>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</si>
  <si>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</si>
  <si>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</si>
  <si>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</si>
  <si>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</si>
  <si>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</si>
  <si>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</si>
  <si>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</si>
  <si>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</si>
  <si>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</si>
  <si>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</si>
  <si>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</si>
  <si>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</si>
  <si>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</si>
  <si>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</si>
  <si>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</si>
  <si>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</si>
  <si>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</si>
  <si>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</si>
  <si>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</si>
  <si>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</si>
  <si>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</si>
  <si>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</si>
  <si>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</si>
  <si>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</si>
  <si>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</si>
  <si>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</si>
  <si>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</si>
  <si>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</si>
  <si>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</si>
  <si>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</si>
  <si>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</si>
  <si>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</si>
  <si>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</si>
  <si>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</si>
  <si>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</si>
  <si>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</si>
  <si>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</si>
  <si>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</si>
  <si>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</si>
  <si>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</si>
  <si>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</si>
  <si>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</si>
  <si>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</si>
  <si>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</si>
  <si>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</si>
  <si>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</si>
  <si>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</si>
  <si>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</si>
  <si>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</si>
  <si>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</si>
  <si>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</si>
  <si>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</si>
  <si>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</si>
  <si>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</si>
  <si>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</si>
  <si>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</si>
  <si>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</si>
  <si>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</si>
  <si>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</si>
  <si>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</si>
  <si>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</si>
  <si>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</si>
  <si>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</si>
  <si>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</si>
  <si>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</si>
  <si>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</si>
  <si>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</si>
  <si>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</si>
  <si>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東京都国分寺市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</si>
  <si>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</si>
  <si>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</si>
  <si>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</si>
  <si>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</si>
  <si>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</si>
  <si>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</si>
  <si>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</si>
  <si>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</si>
  <si>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</si>
  <si>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</si>
  <si>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</si>
  <si>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</si>
  <si>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</si>
  <si>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</si>
  <si>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</si>
  <si>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</si>
  <si>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</si>
  <si>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</si>
  <si>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</si>
  <si>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</si>
  <si>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</si>
  <si>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</si>
  <si>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</si>
  <si>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</si>
  <si>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</si>
  <si>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</si>
  <si>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</si>
  <si>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</si>
  <si>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</si>
  <si>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</si>
  <si>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</si>
  <si>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</si>
  <si>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</si>
  <si>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</si>
  <si>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</si>
  <si>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</si>
  <si>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</si>
  <si>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</si>
  <si>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</si>
  <si>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</si>
  <si>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</si>
  <si>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</si>
  <si>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</si>
  <si>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</si>
  <si>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</si>
  <si>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</si>
  <si>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</si>
  <si>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</si>
  <si>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</si>
  <si>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</si>
  <si>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</si>
  <si>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</si>
  <si>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</si>
  <si>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</si>
  <si>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</si>
  <si>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</si>
  <si>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</si>
  <si>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</si>
  <si>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</si>
  <si>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</si>
  <si>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</si>
  <si>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</si>
  <si>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</si>
  <si>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</si>
  <si>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</si>
  <si>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</si>
  <si>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</si>
  <si>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</si>
  <si>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</si>
  <si>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</si>
  <si>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</si>
  <si>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</si>
  <si>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</si>
  <si>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</si>
  <si>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</si>
  <si>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</si>
  <si>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</si>
  <si>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</si>
  <si>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</si>
  <si>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</si>
  <si>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</si>
  <si>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</si>
  <si>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</si>
  <si>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</si>
  <si>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</si>
  <si>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</si>
  <si>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</si>
  <si>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</si>
  <si>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</si>
  <si>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</si>
  <si>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</si>
  <si>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</si>
  <si>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</si>
  <si>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</si>
  <si>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</si>
  <si>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</si>
  <si>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</si>
  <si>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</si>
  <si>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</si>
  <si>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</si>
  <si>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</si>
  <si>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</si>
  <si>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</si>
  <si>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</si>
  <si>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</si>
  <si>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</si>
  <si>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</si>
  <si>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</si>
  <si>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</si>
  <si>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</si>
  <si>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</si>
  <si>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</si>
  <si>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</si>
  <si>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</si>
  <si>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</si>
  <si>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</si>
  <si>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</si>
  <si>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</si>
  <si>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</si>
  <si>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</si>
  <si>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</si>
  <si>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</si>
  <si>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</si>
  <si>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</si>
  <si>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</si>
  <si>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</si>
  <si>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</si>
  <si>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</si>
  <si>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</si>
  <si>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</si>
  <si>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</si>
  <si>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</si>
  <si>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</si>
  <si>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</si>
  <si>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</si>
  <si>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</si>
  <si>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</si>
  <si>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</si>
  <si>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</si>
  <si>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</si>
  <si>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</si>
  <si>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</si>
  <si>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</si>
  <si>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</si>
  <si>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</si>
  <si>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</si>
  <si>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</si>
  <si>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東京都国分寺市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</si>
  <si>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</si>
  <si>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</si>
  <si>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</si>
  <si>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</si>
  <si>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</si>
  <si>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</si>
  <si>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</si>
  <si>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</si>
  <si>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</si>
  <si>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</si>
  <si>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</si>
  <si>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</si>
  <si>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</si>
  <si>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</si>
  <si>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</si>
  <si>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</si>
  <si>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</si>
  <si>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</si>
  <si>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</si>
  <si>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</si>
  <si>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</si>
  <si>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国分寺都市計画事業国分寺駅北口地区第一種市街地再開発事業特別会計（普通会計）</t>
    <phoneticPr fontId="5"/>
  </si>
  <si>
    <t>地域バス運行事業特別会計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</si>
  <si>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</si>
  <si>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</si>
  <si>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</si>
  <si>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</si>
  <si>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</si>
  <si>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</si>
  <si>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</si>
  <si>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</si>
  <si>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</si>
  <si>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</si>
  <si>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</si>
  <si>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</si>
  <si>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</si>
  <si>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</si>
  <si>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</si>
  <si>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</si>
  <si>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</si>
  <si>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国分寺都市計画事業国分寺駅北口地区第一種市街地再開発事業特別会計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</si>
  <si>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</si>
  <si>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</si>
  <si>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</si>
  <si>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</si>
  <si>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</si>
  <si>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</si>
  <si>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</si>
  <si>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</si>
  <si>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</si>
  <si>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</si>
  <si>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</si>
  <si>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</si>
  <si>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</si>
  <si>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</si>
  <si>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</si>
  <si>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</si>
  <si>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</si>
  <si>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</si>
  <si>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</si>
  <si>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</si>
  <si>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</si>
  <si>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</si>
  <si>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</si>
  <si>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</si>
  <si>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</si>
  <si>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</si>
  <si>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</si>
  <si>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</si>
  <si>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</si>
  <si>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</si>
  <si>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</si>
  <si>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</si>
  <si>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</si>
  <si>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</si>
  <si>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</si>
  <si>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</si>
  <si>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</si>
  <si>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</si>
  <si>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</si>
  <si>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</si>
  <si>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</si>
  <si>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</si>
  <si>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</si>
  <si>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</si>
  <si>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</si>
  <si>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</si>
  <si>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</si>
  <si>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</si>
  <si>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</si>
  <si>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</si>
  <si>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</si>
  <si>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</si>
  <si>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</si>
  <si>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</si>
  <si>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</si>
  <si>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</si>
  <si>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</si>
  <si>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</si>
  <si>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</si>
  <si>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</si>
  <si>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</si>
  <si>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</si>
  <si>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</si>
  <si>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</si>
  <si>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</si>
  <si>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</si>
  <si>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</si>
  <si>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</si>
  <si>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</si>
  <si>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</si>
  <si>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</si>
  <si>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</si>
  <si>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</si>
  <si>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</si>
  <si>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</si>
  <si>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</si>
  <si>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</si>
  <si>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</si>
  <si>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</si>
  <si>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</si>
  <si>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</si>
  <si>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</si>
  <si>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</si>
  <si>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</si>
  <si>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</si>
  <si>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</si>
  <si>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</si>
  <si>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</si>
  <si>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</si>
  <si>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</si>
  <si>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</si>
  <si>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</si>
  <si>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</si>
  <si>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</si>
  <si>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</si>
  <si>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</si>
  <si>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</si>
  <si>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</si>
  <si>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</si>
  <si>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</si>
  <si>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</si>
  <si>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</si>
  <si>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</si>
  <si>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</si>
  <si>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</si>
  <si>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</si>
  <si>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</si>
  <si>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</si>
  <si>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</si>
  <si>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</si>
  <si>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</si>
  <si>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</si>
  <si>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</si>
  <si>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</si>
  <si>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</si>
  <si>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</si>
  <si>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</si>
  <si>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</si>
  <si>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</si>
  <si>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</si>
  <si>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</si>
  <si>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</si>
  <si>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</si>
  <si>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</si>
  <si>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</si>
  <si>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</si>
  <si>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</si>
  <si>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</si>
  <si>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</si>
  <si>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</si>
  <si>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</si>
  <si>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</si>
  <si>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</si>
  <si>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</si>
  <si>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</si>
  <si>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2.10</t>
  </si>
  <si>
    <t>▲ 3.08</t>
  </si>
  <si>
    <t>▲ 2.45</t>
  </si>
  <si>
    <t>▲ 2.26</t>
  </si>
  <si>
    <t>▲ 1.76</t>
  </si>
  <si>
    <t>国分寺都市計画事業国分寺駅北口地区第一種市街地再開発事業特別会計</t>
  </si>
  <si>
    <t>一般会計</t>
  </si>
  <si>
    <t>下水道事業特別会計</t>
  </si>
  <si>
    <t>介護保険(保険事業勘定)特別会計</t>
  </si>
  <si>
    <t>国分寺都市計画事業国分寺駅北口地区第一種市街地再開発事業特別会計（普通会計）</t>
  </si>
  <si>
    <t>後期高齢者医療特別会計</t>
  </si>
  <si>
    <t>土地取得特別会計</t>
  </si>
  <si>
    <t>その他会計（赤字）</t>
  </si>
  <si>
    <t>その他会計（黒字）</t>
  </si>
  <si>
    <t>-</t>
    <phoneticPr fontId="2"/>
  </si>
  <si>
    <t>-</t>
    <phoneticPr fontId="5"/>
  </si>
  <si>
    <t>法非適用企業</t>
    <phoneticPr fontId="5"/>
  </si>
  <si>
    <t>東京市町村総合事務組合（一般会計）</t>
  </si>
  <si>
    <t>東京市町村総合事務組合（交通災害共済事業特別会計）</t>
  </si>
  <si>
    <t>東京都四市競艇事業組合</t>
  </si>
  <si>
    <t>東京都十一市競輪事業組合</t>
  </si>
  <si>
    <t>東京たま広域資源循環組合</t>
  </si>
  <si>
    <t>東京都後期高齢者医療広域連合（一般会計）</t>
  </si>
  <si>
    <t>東京都後期高齢者医療広域連合（後期高齢者事業会計）</t>
  </si>
  <si>
    <t>浅川清流環境組合</t>
    <rPh sb="0" eb="2">
      <t>アサカワ</t>
    </rPh>
    <rPh sb="2" eb="4">
      <t>セイリュウ</t>
    </rPh>
    <rPh sb="4" eb="6">
      <t>カンキョウ</t>
    </rPh>
    <rPh sb="6" eb="8">
      <t>クミアイ</t>
    </rPh>
    <phoneticPr fontId="2"/>
  </si>
  <si>
    <t>国分寺市土地開発公社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</si>
  <si>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</si>
  <si>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</si>
  <si>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</si>
  <si>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</si>
  <si>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</si>
  <si>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</si>
  <si>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</si>
  <si>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</si>
  <si>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</si>
  <si>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</si>
  <si>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</si>
  <si>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25年度以降，充当可能財源等を構成する要素のうち充当可能基金が大幅な増額となっている。これは，基金残高のうち，他会計に貸付していたものを充当可能額に算入したことによるものである。結果として，将来負担額から充当可能財源等を引いて算出する将来負担比率の分子の数値がマイナスとなり，25年度以降の将来負担比率は「なし」となっている。実質公債費比率については，新規地方債の発行を抑制してきたことにより一貫して改善しており，27年度は初めてマイナス数値となっている。
</t>
    <rPh sb="4" eb="6">
      <t>イコウ</t>
    </rPh>
    <rPh sb="31" eb="33">
      <t>オオハバ</t>
    </rPh>
    <rPh sb="68" eb="70">
      <t>ジュウトウ</t>
    </rPh>
    <rPh sb="70" eb="73">
      <t>カノウガク</t>
    </rPh>
    <rPh sb="89" eb="91">
      <t>ケッカ</t>
    </rPh>
    <rPh sb="95" eb="97">
      <t>ショウライ</t>
    </rPh>
    <rPh sb="97" eb="99">
      <t>フタン</t>
    </rPh>
    <rPh sb="99" eb="100">
      <t>ガク</t>
    </rPh>
    <rPh sb="102" eb="104">
      <t>ジュウトウ</t>
    </rPh>
    <rPh sb="104" eb="106">
      <t>カノウ</t>
    </rPh>
    <rPh sb="106" eb="108">
      <t>ザイゲン</t>
    </rPh>
    <rPh sb="108" eb="109">
      <t>トウ</t>
    </rPh>
    <rPh sb="110" eb="111">
      <t>ヒ</t>
    </rPh>
    <rPh sb="113" eb="115">
      <t>サンシュツ</t>
    </rPh>
    <rPh sb="127" eb="129">
      <t>スウチ</t>
    </rPh>
    <rPh sb="142" eb="144">
      <t>イコウ</t>
    </rPh>
    <rPh sb="145" eb="147">
      <t>ショウライ</t>
    </rPh>
    <rPh sb="147" eb="149">
      <t>フタン</t>
    </rPh>
    <rPh sb="163" eb="165">
      <t>ジッシツ</t>
    </rPh>
    <rPh sb="165" eb="168">
      <t>コウサイヒ</t>
    </rPh>
    <rPh sb="168" eb="170">
      <t>ヒリツ</t>
    </rPh>
    <rPh sb="176" eb="178">
      <t>シンキ</t>
    </rPh>
    <rPh sb="178" eb="181">
      <t>チホウサイ</t>
    </rPh>
    <rPh sb="182" eb="184">
      <t>ハッコウ</t>
    </rPh>
    <rPh sb="185" eb="187">
      <t>ヨクセイ</t>
    </rPh>
    <rPh sb="196" eb="198">
      <t>イッカン</t>
    </rPh>
    <rPh sb="200" eb="202">
      <t>カイゼン</t>
    </rPh>
    <rPh sb="209" eb="211">
      <t>ネンド</t>
    </rPh>
    <rPh sb="212" eb="213">
      <t>ハジ</t>
    </rPh>
    <rPh sb="219" eb="221">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</si>
</sst>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extLst>
            <c:ext xmlns:c16="http://schemas.microsoft.com/office/drawing/2014/chart" uri="{C3380CC4-5D6E-409C-BE32-E72D297353CC}">
              <c16:uniqueId val="{00000000-AE8F-47CD-AF34-A1FC22A4CC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34900</c:v>
                </c:pt>
                <c:pt idx="1">
                  <c:v>74480</c:v>
                </c:pt>
                <c:pt idx="2">
                  <c:v>43059</c:v>
                </c:pt>
                <c:pt idx="3">
                  <c:v>24393</c:v>
                </c:pt>
                <c:pt idx="4">
                  <c:v>29495</c:v>
                </c:pt>
              </c:numCache>
            </c:numRef>
          </c:val>
          <c:smooth val="0"/>
          <c:extLst>
            <c:ext xmlns:c16="http://schemas.microsoft.com/office/drawing/2014/chart" uri="{C3380CC4-5D6E-409C-BE32-E72D297353CC}">
              <c16:uniqueId val="{00000001-AE8F-47CD-AF34-A1FC22A4CC4C}"/>
            </c:ext>
          </c:extLst>
        </c:ser>
        <c:dLbls>
          <c:showLegendKey val="0"/>
          <c:showVal val="0"/>
          <c:showCatName val="0"/>
          <c:showSerName val="0"/>
          <c:showPercent val="0"/>
          <c:showBubbleSize val="0"/>
        </c:dLbls>
        <c:marker val="1"/>
        <c:smooth val="0"/>
        <c:axId val="53295744"/>
        <c:axId val="53318400"/>
      </c:lineChart>
      <c:catAx>
        <c:axId val="5329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318400"/>
        <c:crosses val="autoZero"/>
        <c:auto val="1"/>
        <c:lblAlgn val="ctr"/>
        <c:lblOffset val="100"/>
        <c:tickLblSkip val="1"/>
        <c:tickMarkSkip val="1"/>
        <c:noMultiLvlLbl val="0"/>
      </c:catAx>
      <c:valAx>
        <c:axId val="533184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9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3.06</c:v>
                </c:pt>
                <c:pt idx="1">
                  <c:v>3.08</c:v>
                </c:pt>
                <c:pt idx="2">
                  <c:v>5.56</c:v>
                </c:pt>
                <c:pt idx="3">
                  <c:v>5.17</c:v>
                </c:pt>
                <c:pt idx="4">
                  <c:v>7.66</c:v>
                </c:pt>
              </c:numCache>
            </c:numRef>
          </c:val>
          <c:extLst>
            <c:ext xmlns:c16="http://schemas.microsoft.com/office/drawing/2014/chart" uri="{C3380CC4-5D6E-409C-BE32-E72D297353CC}">
              <c16:uniqueId val="{00000000-BF0B-430F-8772-A398E467A9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8.76</c:v>
                </c:pt>
                <c:pt idx="1">
                  <c:v>9.26</c:v>
                </c:pt>
                <c:pt idx="2">
                  <c:v>7.91</c:v>
                </c:pt>
                <c:pt idx="3">
                  <c:v>10.93</c:v>
                </c:pt>
                <c:pt idx="4">
                  <c:v>11.67</c:v>
                </c:pt>
              </c:numCache>
            </c:numRef>
          </c:val>
          <c:extLst>
            <c:ext xmlns:c16="http://schemas.microsoft.com/office/drawing/2014/chart" uri="{C3380CC4-5D6E-409C-BE32-E72D297353CC}">
              <c16:uniqueId val="{00000001-BF0B-430F-8772-A398E467A958}"/>
            </c:ext>
          </c:extLst>
        </c:ser>
        <c:dLbls>
          <c:showLegendKey val="0"/>
          <c:showVal val="0"/>
          <c:showCatName val="0"/>
          <c:showSerName val="0"/>
          <c:showPercent val="0"/>
          <c:showBubbleSize val="0"/>
        </c:dLbls>
        <c:gapWidth val="250"/>
        <c:overlap val="100"/>
        <c:axId val="123560320"/>
        <c:axId val="123562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5.0599999999999996</c:v>
                </c:pt>
                <c:pt idx="1">
                  <c:v>0.43</c:v>
                </c:pt>
                <c:pt idx="2">
                  <c:v>1.22</c:v>
                </c:pt>
                <c:pt idx="3">
                  <c:v>2.63</c:v>
                </c:pt>
                <c:pt idx="4">
                  <c:v>3.53</c:v>
                </c:pt>
              </c:numCache>
            </c:numRef>
          </c:val>
          <c:smooth val="0"/>
          <c:extLst>
            <c:ext xmlns:c16="http://schemas.microsoft.com/office/drawing/2014/chart" uri="{C3380CC4-5D6E-409C-BE32-E72D297353CC}">
              <c16:uniqueId val="{00000002-BF0B-430F-8772-A398E467A958}"/>
            </c:ext>
          </c:extLst>
        </c:ser>
        <c:dLbls>
          <c:showLegendKey val="0"/>
          <c:showVal val="0"/>
          <c:showCatName val="0"/>
          <c:showSerName val="0"/>
          <c:showPercent val="0"/>
          <c:showBubbleSize val="0"/>
        </c:dLbls>
        <c:marker val="1"/>
        <c:smooth val="0"/>
        <c:axId val="123560320"/>
        <c:axId val="123562240"/>
      </c:lineChart>
      <c:catAx>
        <c:axId val="1235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62240"/>
        <c:crosses val="autoZero"/>
        <c:auto val="1"/>
        <c:lblAlgn val="ctr"/>
        <c:lblOffset val="100"/>
        <c:tickLblSkip val="1"/>
        <c:tickMarkSkip val="1"/>
        <c:noMultiLvlLbl val="0"/>
      </c:catAx>
      <c:valAx>
        <c:axId val="12356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6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EEB-4F44-9F85-2AA26497F9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EB-4F44-9F85-2AA26497F9AA}"/>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EEB-4F44-9F85-2AA26497F9A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0.1</c:v>
                </c:pt>
                <c:pt idx="4">
                  <c:v>#N/A</c:v>
                </c:pt>
                <c:pt idx="5">
                  <c:v>0.12</c:v>
                </c:pt>
                <c:pt idx="6">
                  <c:v>#N/A</c:v>
                </c:pt>
                <c:pt idx="7">
                  <c:v>0.16</c:v>
                </c:pt>
                <c:pt idx="8">
                  <c:v>#N/A</c:v>
                </c:pt>
                <c:pt idx="9">
                  <c:v>0.04</c:v>
                </c:pt>
              </c:numCache>
            </c:numRef>
          </c:val>
          <c:extLst>
            <c:ext xmlns:c16="http://schemas.microsoft.com/office/drawing/2014/chart" uri="{C3380CC4-5D6E-409C-BE32-E72D297353CC}">
              <c16:uniqueId val="{00000003-BEEB-4F44-9F85-2AA26497F9AA}"/>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0.13</c:v>
                </c:pt>
                <c:pt idx="8">
                  <c:v>#N/A</c:v>
                </c:pt>
                <c:pt idx="9">
                  <c:v>0.06</c:v>
                </c:pt>
              </c:numCache>
            </c:numRef>
          </c:val>
          <c:extLst>
            <c:ext xmlns:c16="http://schemas.microsoft.com/office/drawing/2014/chart" uri="{C3380CC4-5D6E-409C-BE32-E72D297353CC}">
              <c16:uniqueId val="{00000004-BEEB-4F44-9F85-2AA26497F9AA}"/>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0.69</c:v>
                </c:pt>
                <c:pt idx="4">
                  <c:v>#N/A</c:v>
                </c:pt>
                <c:pt idx="5">
                  <c:v>0.35</c:v>
                </c:pt>
                <c:pt idx="6">
                  <c:v>#N/A</c:v>
                </c:pt>
                <c:pt idx="7">
                  <c:v>0.2</c:v>
                </c:pt>
                <c:pt idx="8">
                  <c:v>#N/A</c:v>
                </c:pt>
                <c:pt idx="9">
                  <c:v>0.23</c:v>
                </c:pt>
              </c:numCache>
            </c:numRef>
          </c:val>
          <c:extLst>
            <c:ext xmlns:c16="http://schemas.microsoft.com/office/drawing/2014/chart" uri="{C3380CC4-5D6E-409C-BE32-E72D297353CC}">
              <c16:uniqueId val="{00000005-BEEB-4F44-9F85-2AA26497F9A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0.16</c:v>
                </c:pt>
                <c:pt idx="4">
                  <c:v>#N/A</c:v>
                </c:pt>
                <c:pt idx="5">
                  <c:v>0.37</c:v>
                </c:pt>
                <c:pt idx="6">
                  <c:v>#N/A</c:v>
                </c:pt>
                <c:pt idx="7">
                  <c:v>0.28000000000000003</c:v>
                </c:pt>
                <c:pt idx="8">
                  <c:v>#N/A</c:v>
                </c:pt>
                <c:pt idx="9">
                  <c:v>0.63</c:v>
                </c:pt>
              </c:numCache>
            </c:numRef>
          </c:val>
          <c:extLst>
            <c:ext xmlns:c16="http://schemas.microsoft.com/office/drawing/2014/chart" uri="{C3380CC4-5D6E-409C-BE32-E72D297353CC}">
              <c16:uniqueId val="{00000006-BEEB-4F44-9F85-2AA26497F9A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3.05</c:v>
                </c:pt>
                <c:pt idx="2">
                  <c:v>#N/A</c:v>
                </c:pt>
                <c:pt idx="3">
                  <c:v>3.08</c:v>
                </c:pt>
                <c:pt idx="4">
                  <c:v>#N/A</c:v>
                </c:pt>
                <c:pt idx="5">
                  <c:v>5.55</c:v>
                </c:pt>
                <c:pt idx="6">
                  <c:v>#N/A</c:v>
                </c:pt>
                <c:pt idx="7">
                  <c:v>5.04</c:v>
                </c:pt>
                <c:pt idx="8">
                  <c:v>#N/A</c:v>
                </c:pt>
                <c:pt idx="9">
                  <c:v>7.59</c:v>
                </c:pt>
              </c:numCache>
            </c:numRef>
          </c:val>
          <c:extLst>
            <c:ext xmlns:c16="http://schemas.microsoft.com/office/drawing/2014/chart" uri="{C3380CC4-5D6E-409C-BE32-E72D297353CC}">
              <c16:uniqueId val="{00000007-BEEB-4F44-9F85-2AA26497F9AA}"/>
            </c:ext>
          </c:extLst>
        </c:ser>
        <c:ser>
          <c:idx val="8"/>
          <c:order val="8"/>
          <c:tx>
            <c:strRef>
              <c:f>データシート!$A$35</c:f>
              <c:strCache>
                <c:ptCount val="1"/>
                <c:pt idx="0">
                  <c:v>国分寺都市計画事業国分寺駅北口地区第一種市街地再開発事業特別会計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#N/A</c:v>
                </c:pt>
                <c:pt idx="3">
                  <c:v>0</c:v>
                </c:pt>
                <c:pt idx="4">
                  <c:v>#N/A</c:v>
                </c:pt>
                <c:pt idx="5">
                  <c:v>28.36</c:v>
                </c:pt>
                <c:pt idx="6">
                  <c:v>#N/A</c:v>
                </c:pt>
                <c:pt idx="7">
                  <c:v>53.28</c:v>
                </c:pt>
                <c:pt idx="8">
                  <c:v>#N/A</c:v>
                </c:pt>
                <c:pt idx="9">
                  <c:v>50.23</c:v>
                </c:pt>
              </c:numCache>
            </c:numRef>
          </c:val>
          <c:extLst>
            <c:ext xmlns:c16="http://schemas.microsoft.com/office/drawing/2014/chart" uri="{C3380CC4-5D6E-409C-BE32-E72D297353CC}">
              <c16:uniqueId val="{00000008-BEEB-4F44-9F85-2AA26497F9A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2.1</c:v>
                </c:pt>
                <c:pt idx="1">
                  <c:v>#N/A</c:v>
                </c:pt>
                <c:pt idx="2">
                  <c:v>3.08</c:v>
                </c:pt>
                <c:pt idx="3">
                  <c:v>#N/A</c:v>
                </c:pt>
                <c:pt idx="4">
                  <c:v>2.4500000000000002</c:v>
                </c:pt>
                <c:pt idx="5">
                  <c:v>#N/A</c:v>
                </c:pt>
                <c:pt idx="6">
                  <c:v>2.2599999999999998</c:v>
                </c:pt>
                <c:pt idx="7">
                  <c:v>#N/A</c:v>
                </c:pt>
                <c:pt idx="8">
                  <c:v>1.76</c:v>
                </c:pt>
                <c:pt idx="9">
                  <c:v>#N/A</c:v>
                </c:pt>
              </c:numCache>
            </c:numRef>
          </c:val>
          <c:extLst>
            <c:ext xmlns:c16="http://schemas.microsoft.com/office/drawing/2014/chart" uri="{C3380CC4-5D6E-409C-BE32-E72D297353CC}">
              <c16:uniqueId val="{00000009-BEEB-4F44-9F85-2AA26497F9AA}"/>
            </c:ext>
          </c:extLst>
        </c:ser>
        <c:dLbls>
          <c:showLegendKey val="0"/>
          <c:showVal val="0"/>
          <c:showCatName val="0"/>
          <c:showSerName val="0"/>
          <c:showPercent val="0"/>
          <c:showBubbleSize val="0"/>
        </c:dLbls>
        <c:gapWidth val="150"/>
        <c:overlap val="100"/>
        <c:axId val="53081984"/>
        <c:axId val="53083520"/>
      </c:barChart>
      <c:catAx>
        <c:axId val="530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83520"/>
        <c:crosses val="autoZero"/>
        <c:auto val="1"/>
        <c:lblAlgn val="ctr"/>
        <c:lblOffset val="100"/>
        <c:tickLblSkip val="1"/>
        <c:tickMarkSkip val="1"/>
        <c:noMultiLvlLbl val="0"/>
      </c:catAx>
      <c:valAx>
        <c:axId val="5308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8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4731</c:v>
                </c:pt>
                <c:pt idx="5">
                  <c:v>4414</c:v>
                </c:pt>
                <c:pt idx="8">
                  <c:v>4362</c:v>
                </c:pt>
                <c:pt idx="11">
                  <c:v>4528</c:v>
                </c:pt>
                <c:pt idx="14">
                  <c:v>3956</c:v>
                </c:pt>
              </c:numCache>
            </c:numRef>
          </c:val>
          <c:extLst>
            <c:ext xmlns:c16="http://schemas.microsoft.com/office/drawing/2014/chart" uri="{C3380CC4-5D6E-409C-BE32-E72D297353CC}">
              <c16:uniqueId val="{00000000-B16C-435B-A327-88DFE74A90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3</c:v>
                </c:pt>
                <c:pt idx="6">
                  <c:v>4</c:v>
                </c:pt>
                <c:pt idx="9">
                  <c:v>1</c:v>
                </c:pt>
                <c:pt idx="12">
                  <c:v>0</c:v>
                </c:pt>
              </c:numCache>
            </c:numRef>
          </c:val>
          <c:extLst>
            <c:ext xmlns:c16="http://schemas.microsoft.com/office/drawing/2014/chart" uri="{C3380CC4-5D6E-409C-BE32-E72D297353CC}">
              <c16:uniqueId val="{00000001-B16C-435B-A327-88DFE74A90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106</c:v>
                </c:pt>
                <c:pt idx="3">
                  <c:v>412</c:v>
                </c:pt>
                <c:pt idx="6">
                  <c:v>92</c:v>
                </c:pt>
                <c:pt idx="9">
                  <c:v>184</c:v>
                </c:pt>
                <c:pt idx="12">
                  <c:v>127</c:v>
                </c:pt>
              </c:numCache>
            </c:numRef>
          </c:val>
          <c:extLst>
            <c:ext xmlns:c16="http://schemas.microsoft.com/office/drawing/2014/chart" uri="{C3380CC4-5D6E-409C-BE32-E72D297353CC}">
              <c16:uniqueId val="{00000002-B16C-435B-A327-88DFE74A90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c:v>
                </c:pt>
                <c:pt idx="3">
                  <c:v>85</c:v>
                </c:pt>
                <c:pt idx="6">
                  <c:v>61</c:v>
                </c:pt>
                <c:pt idx="9">
                  <c:v>52</c:v>
                </c:pt>
                <c:pt idx="12">
                  <c:v>49</c:v>
                </c:pt>
              </c:numCache>
            </c:numRef>
          </c:val>
          <c:extLst>
            <c:ext xmlns:c16="http://schemas.microsoft.com/office/drawing/2014/chart" uri="{C3380CC4-5D6E-409C-BE32-E72D297353CC}">
              <c16:uniqueId val="{00000003-B16C-435B-A327-88DFE74A90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1898</c:v>
                </c:pt>
                <c:pt idx="3">
                  <c:v>1735</c:v>
                </c:pt>
                <c:pt idx="6">
                  <c:v>1661</c:v>
                </c:pt>
                <c:pt idx="9">
                  <c:v>1409</c:v>
                </c:pt>
                <c:pt idx="12">
                  <c:v>1355</c:v>
                </c:pt>
              </c:numCache>
            </c:numRef>
          </c:val>
          <c:extLst>
            <c:ext xmlns:c16="http://schemas.microsoft.com/office/drawing/2014/chart" uri="{C3380CC4-5D6E-409C-BE32-E72D297353CC}">
              <c16:uniqueId val="{00000004-B16C-435B-A327-88DFE74A90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6C-435B-A327-88DFE74A90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6C-435B-A327-88DFE74A90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3249</c:v>
                </c:pt>
                <c:pt idx="3">
                  <c:v>2998</c:v>
                </c:pt>
                <c:pt idx="6">
                  <c:v>2728</c:v>
                </c:pt>
                <c:pt idx="9">
                  <c:v>2513</c:v>
                </c:pt>
                <c:pt idx="12">
                  <c:v>2071</c:v>
                </c:pt>
              </c:numCache>
            </c:numRef>
          </c:val>
          <c:extLst>
            <c:ext xmlns:c16="http://schemas.microsoft.com/office/drawing/2014/chart" uri="{C3380CC4-5D6E-409C-BE32-E72D297353CC}">
              <c16:uniqueId val="{00000007-B16C-435B-A327-88DFE74A9005}"/>
            </c:ext>
          </c:extLst>
        </c:ser>
        <c:dLbls>
          <c:showLegendKey val="0"/>
          <c:showVal val="0"/>
          <c:showCatName val="0"/>
          <c:showSerName val="0"/>
          <c:showPercent val="0"/>
          <c:showBubbleSize val="0"/>
        </c:dLbls>
        <c:gapWidth val="100"/>
        <c:overlap val="100"/>
        <c:axId val="53114368"/>
        <c:axId val="5311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611</c:v>
                </c:pt>
                <c:pt idx="2">
                  <c:v>#N/A</c:v>
                </c:pt>
                <c:pt idx="3">
                  <c:v>#N/A</c:v>
                </c:pt>
                <c:pt idx="4">
                  <c:v>819</c:v>
                </c:pt>
                <c:pt idx="5">
                  <c:v>#N/A</c:v>
                </c:pt>
                <c:pt idx="6">
                  <c:v>#N/A</c:v>
                </c:pt>
                <c:pt idx="7">
                  <c:v>184</c:v>
                </c:pt>
                <c:pt idx="8">
                  <c:v>#N/A</c:v>
                </c:pt>
                <c:pt idx="9">
                  <c:v>#N/A</c:v>
                </c:pt>
                <c:pt idx="10">
                  <c:v>-369</c:v>
                </c:pt>
                <c:pt idx="11">
                  <c:v>#N/A</c:v>
                </c:pt>
                <c:pt idx="12">
                  <c:v>#N/A</c:v>
                </c:pt>
                <c:pt idx="13">
                  <c:v>-354</c:v>
                </c:pt>
                <c:pt idx="14">
                  <c:v>#N/A</c:v>
                </c:pt>
              </c:numCache>
            </c:numRef>
          </c:val>
          <c:smooth val="0"/>
          <c:extLst>
            <c:ext xmlns:c16="http://schemas.microsoft.com/office/drawing/2014/chart" uri="{C3380CC4-5D6E-409C-BE32-E72D297353CC}">
              <c16:uniqueId val="{00000008-B16C-435B-A327-88DFE74A9005}"/>
            </c:ext>
          </c:extLst>
        </c:ser>
        <c:dLbls>
          <c:showLegendKey val="0"/>
          <c:showVal val="0"/>
          <c:showCatName val="0"/>
          <c:showSerName val="0"/>
          <c:showPercent val="0"/>
          <c:showBubbleSize val="0"/>
        </c:dLbls>
        <c:marker val="1"/>
        <c:smooth val="0"/>
        <c:axId val="53114368"/>
        <c:axId val="53116288"/>
      </c:lineChart>
      <c:catAx>
        <c:axId val="531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16288"/>
        <c:crosses val="autoZero"/>
        <c:auto val="1"/>
        <c:lblAlgn val="ctr"/>
        <c:lblOffset val="100"/>
        <c:tickLblSkip val="1"/>
        <c:tickMarkSkip val="1"/>
        <c:noMultiLvlLbl val="0"/>
      </c:catAx>
      <c:valAx>
        <c:axId val="5311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24761</c:v>
                </c:pt>
                <c:pt idx="5">
                  <c:v>23599</c:v>
                </c:pt>
                <c:pt idx="8">
                  <c:v>22552</c:v>
                </c:pt>
                <c:pt idx="11">
                  <c:v>20914</c:v>
                </c:pt>
                <c:pt idx="14">
                  <c:v>19024</c:v>
                </c:pt>
              </c:numCache>
            </c:numRef>
          </c:val>
          <c:extLst>
            <c:ext xmlns:c16="http://schemas.microsoft.com/office/drawing/2014/chart" uri="{C3380CC4-5D6E-409C-BE32-E72D297353CC}">
              <c16:uniqueId val="{00000000-BB47-49B3-A1B6-2DB990E7FF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14333</c:v>
                </c:pt>
                <c:pt idx="5">
                  <c:v>13652</c:v>
                </c:pt>
                <c:pt idx="8">
                  <c:v>15861</c:v>
                </c:pt>
                <c:pt idx="11">
                  <c:v>15495</c:v>
                </c:pt>
                <c:pt idx="14">
                  <c:v>15941</c:v>
                </c:pt>
              </c:numCache>
            </c:numRef>
          </c:val>
          <c:extLst>
            <c:ext xmlns:c16="http://schemas.microsoft.com/office/drawing/2014/chart" uri="{C3380CC4-5D6E-409C-BE32-E72D297353CC}">
              <c16:uniqueId val="{00000001-BB47-49B3-A1B6-2DB990E7FF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3048</c:v>
                </c:pt>
                <c:pt idx="5">
                  <c:v>981</c:v>
                </c:pt>
                <c:pt idx="8">
                  <c:v>3299</c:v>
                </c:pt>
                <c:pt idx="11">
                  <c:v>4239</c:v>
                </c:pt>
                <c:pt idx="14">
                  <c:v>4575</c:v>
                </c:pt>
              </c:numCache>
            </c:numRef>
          </c:val>
          <c:extLst>
            <c:ext xmlns:c16="http://schemas.microsoft.com/office/drawing/2014/chart" uri="{C3380CC4-5D6E-409C-BE32-E72D297353CC}">
              <c16:uniqueId val="{00000002-BB47-49B3-A1B6-2DB990E7FF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47-49B3-A1B6-2DB990E7FF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47-49B3-A1B6-2DB990E7FF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47-49B3-A1B6-2DB990E7FF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6056</c:v>
                </c:pt>
                <c:pt idx="3">
                  <c:v>5865</c:v>
                </c:pt>
                <c:pt idx="6">
                  <c:v>5289</c:v>
                </c:pt>
                <c:pt idx="9">
                  <c:v>5062</c:v>
                </c:pt>
                <c:pt idx="12">
                  <c:v>4849</c:v>
                </c:pt>
              </c:numCache>
            </c:numRef>
          </c:val>
          <c:extLst>
            <c:ext xmlns:c16="http://schemas.microsoft.com/office/drawing/2014/chart" uri="{C3380CC4-5D6E-409C-BE32-E72D297353CC}">
              <c16:uniqueId val="{00000006-BB47-49B3-A1B6-2DB990E7FF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464</c:v>
                </c:pt>
                <c:pt idx="3">
                  <c:v>373</c:v>
                </c:pt>
                <c:pt idx="6">
                  <c:v>317</c:v>
                </c:pt>
                <c:pt idx="9">
                  <c:v>265</c:v>
                </c:pt>
                <c:pt idx="12">
                  <c:v>204</c:v>
                </c:pt>
              </c:numCache>
            </c:numRef>
          </c:val>
          <c:extLst>
            <c:ext xmlns:c16="http://schemas.microsoft.com/office/drawing/2014/chart" uri="{C3380CC4-5D6E-409C-BE32-E72D297353CC}">
              <c16:uniqueId val="{00000007-BB47-49B3-A1B6-2DB990E7FF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10800</c:v>
                </c:pt>
                <c:pt idx="3">
                  <c:v>9551</c:v>
                </c:pt>
                <c:pt idx="6">
                  <c:v>8396</c:v>
                </c:pt>
                <c:pt idx="9">
                  <c:v>7227</c:v>
                </c:pt>
                <c:pt idx="12">
                  <c:v>6130</c:v>
                </c:pt>
              </c:numCache>
            </c:numRef>
          </c:val>
          <c:extLst>
            <c:ext xmlns:c16="http://schemas.microsoft.com/office/drawing/2014/chart" uri="{C3380CC4-5D6E-409C-BE32-E72D297353CC}">
              <c16:uniqueId val="{00000008-BB47-49B3-A1B6-2DB990E7FF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5059</c:v>
                </c:pt>
                <c:pt idx="3">
                  <c:v>2188</c:v>
                </c:pt>
                <c:pt idx="6">
                  <c:v>2050</c:v>
                </c:pt>
                <c:pt idx="9">
                  <c:v>2146</c:v>
                </c:pt>
                <c:pt idx="12">
                  <c:v>2724</c:v>
                </c:pt>
              </c:numCache>
            </c:numRef>
          </c:val>
          <c:extLst>
            <c:ext xmlns:c16="http://schemas.microsoft.com/office/drawing/2014/chart" uri="{C3380CC4-5D6E-409C-BE32-E72D297353CC}">
              <c16:uniqueId val="{00000009-BB47-49B3-A1B6-2DB990E7FF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24867</c:v>
                </c:pt>
                <c:pt idx="3">
                  <c:v>24080</c:v>
                </c:pt>
                <c:pt idx="6">
                  <c:v>24009</c:v>
                </c:pt>
                <c:pt idx="9">
                  <c:v>23139</c:v>
                </c:pt>
                <c:pt idx="12">
                  <c:v>22334</c:v>
                </c:pt>
              </c:numCache>
            </c:numRef>
          </c:val>
          <c:extLst>
            <c:ext xmlns:c16="http://schemas.microsoft.com/office/drawing/2014/chart" uri="{C3380CC4-5D6E-409C-BE32-E72D297353CC}">
              <c16:uniqueId val="{0000000A-BB47-49B3-A1B6-2DB990E7FFA9}"/>
            </c:ext>
          </c:extLst>
        </c:ser>
        <c:dLbls>
          <c:showLegendKey val="0"/>
          <c:showVal val="0"/>
          <c:showCatName val="0"/>
          <c:showSerName val="0"/>
          <c:showPercent val="0"/>
          <c:showBubbleSize val="0"/>
        </c:dLbls>
        <c:gapWidth val="100"/>
        <c:overlap val="100"/>
        <c:axId val="124057088"/>
        <c:axId val="12405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5102</c:v>
                </c:pt>
                <c:pt idx="2">
                  <c:v>#N/A</c:v>
                </c:pt>
                <c:pt idx="3">
                  <c:v>#N/A</c:v>
                </c:pt>
                <c:pt idx="4">
                  <c:v>3825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47-49B3-A1B6-2DB990E7FFA9}"/>
            </c:ext>
          </c:extLst>
        </c:ser>
        <c:dLbls>
          <c:showLegendKey val="0"/>
          <c:showVal val="0"/>
          <c:showCatName val="0"/>
          <c:showSerName val="0"/>
          <c:showPercent val="0"/>
          <c:showBubbleSize val="0"/>
        </c:dLbls>
        <c:marker val="1"/>
        <c:smooth val="0"/>
        <c:axId val="124057088"/>
        <c:axId val="124059008"/>
      </c:lineChart>
      <c:catAx>
        <c:axId val="1240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59008"/>
        <c:crosses val="autoZero"/>
        <c:auto val="1"/>
        <c:lblAlgn val="ctr"/>
        <c:lblOffset val="100"/>
        <c:tickLblSkip val="1"/>
        <c:tickMarkSkip val="1"/>
        <c:noMultiLvlLbl val="0"/>
      </c:catAx>
      <c:valAx>
        <c:axId val="1240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5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{AC2F9868-BE72-4EF2-B543-B4EDC6761092}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A61-42ED-A45F-A5F2BD12434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{C715ABB3-7592-49C1-99BE-83783A33FCE6}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A61-42ED-A45F-A5F2BD12434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{CC2EE756-90BA-40A8-8673-DBCCCD149D1B}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A61-42ED-A45F-A5F2BD12434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{CECEEE8B-DF80-4FFB-AFCB-1412EADC224D}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A61-42ED-A45F-A5F2BD12434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{315CF013-21D1-4D0B-AE06-45BC009BA247}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A61-42ED-A45F-A5F2BD12434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A61-42ED-A45F-A5F2BD12434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{7A077B81-9744-4DA2-A250-C37EBE9E7EB4}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A61-42ED-A45F-A5F2BD12434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{32909103-FAE1-42B9-BC8A-3CEEC07B8E25}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A61-42ED-A45F-A5F2BD12434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{A61A1162-1BFF-4D56-B45E-5D5193491134}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A61-42ED-A45F-A5F2BD12434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{57614DAF-65AD-4EAB-9AEE-7E2166BC4693}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A61-42ED-A45F-A5F2BD12434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{2F80A528-F77F-4934-AA6D-EDC72EFEA659}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A61-42ED-A45F-A5F2BD12434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A61-42ED-A45F-A5F2BD124349}"/>
            </c:ext>
          </c:extLst>
        </c:ser>
        <c:dLbls>
          <c:showLegendKey val="0"/>
          <c:showVal val="0"/>
          <c:showCatName val="0"/>
          <c:showSerName val="0"/>
          <c:showPercent val="0"/>
          <c:showBubbleSize val="0"/>
        </c:dLbls>
        <c:axId val="108891136"/>
        <c:axId val="108897408"/>
      </c:scatterChart>
      <c:valAx>
        <c:axId val="108891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97408"/>
        <c:crosses val="autoZero"/>
        <c:crossBetween val="midCat"/>
      </c:valAx>
      <c:valAx>
        <c:axId val="108897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91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{C7B8161C-6521-45FA-8C69-335F702ADD9A}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948-48EA-B5FE-3F61E2B4068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{2FE83325-8DC0-4397-8CC6-01F96D9150BA}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948-48EA-B5FE-3F61E2B4068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{4A4FF925-CFE6-4C61-A185-C1D77A3E6E62}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948-48EA-B5FE-3F61E2B4068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{321F9F39-A67B-4808-BDA3-CE303DAD0CFA}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948-48EA-B5FE-3F61E2B4068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{ABEF6B6F-EDCB-4E71-9F01-CC731F450569}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948-48EA-B5FE-3F61E2B4068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4.2</c:v>
                </c:pt>
                <c:pt idx="2">
                  <c:v>2.7</c:v>
                </c:pt>
                <c:pt idx="3">
                  <c:v>1</c:v>
                </c:pt>
                <c:pt idx="4">
                  <c:v>-0.8</c:v>
                </c:pt>
              </c:numCache>
            </c:numRef>
          </c:xVal>
          <c:yVal>
            <c:numRef>
              <c:f>公会計指標分析・財政指標組合せ分析表!$K$73:$O$73</c:f>
              <c:numCache>
                <c:formatCode>#,##0.0;"▲ "#,##0.0</c:formatCode>
                <c:ptCount val="5"/>
                <c:pt idx="0">
                  <c:v>25.5</c:v>
                </c:pt>
                <c:pt idx="1">
                  <c:v>19.2</c:v>
                </c:pt>
              </c:numCache>
            </c:numRef>
          </c:yVal>
          <c:smooth val="0"/>
          <c:extLst>
            <c:ext xmlns:c16="http://schemas.microsoft.com/office/drawing/2014/chart" uri="{C3380CC4-5D6E-409C-BE32-E72D297353CC}">
              <c16:uniqueId val="{00000005-2948-48EA-B5FE-3F61E2B4068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{981824C6-5656-45CE-8985-448581100635}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948-48EA-B5FE-3F61E2B4068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{9CB7F116-5FF2-42F0-A0A3-0EAB9BE384C1}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948-48EA-B5FE-3F61E2B4068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{A522B70C-454C-49A2-ABE9-C1287E26A29A}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948-48EA-B5FE-3F61E2B4068E}"/>
                </c:ext>
              </c:extLst>
            </c:dLbl>
            <c:dLbl>
              <c:idx val="3"/>
              <c:layout>
                <c:manualLayout>
                  <c:x val="-3.799268251523279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{4B116DF3-1201-48E3-B603-542A3D19B5B6}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948-48EA-B5FE-3F61E2B4068E}"/>
                </c:ext>
              </c:extLst>
            </c:dLbl>
            <c:dLbl>
              <c:idx val="4"/>
              <c:layout>
                <c:manualLayout>
                  <c:x val="-2.541824200839464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{8A2CA9D4-6C91-49E3-A726-D15808DB4A9A}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948-48EA-B5FE-3F61E2B4068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extLst>
            <c:ext xmlns:c16="http://schemas.microsoft.com/office/drawing/2014/chart" uri="{C3380CC4-5D6E-409C-BE32-E72D297353CC}">
              <c16:uniqueId val="{0000000B-2948-48EA-B5FE-3F61E2B4068E}"/>
            </c:ext>
          </c:extLst>
        </c:ser>
        <c:dLbls>
          <c:showLegendKey val="0"/>
          <c:showVal val="0"/>
          <c:showCatName val="0"/>
          <c:showSerName val="0"/>
          <c:showPercent val="0"/>
          <c:showBubbleSize val="0"/>
        </c:dLbls>
        <c:axId val="108366080"/>
        <c:axId val="108392832"/>
      </c:scatterChart>
      <c:valAx>
        <c:axId val="108366080"/>
        <c:scaling>
          <c:orientation val="minMax"/>
          <c:max val="9.7999999999999989"/>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92832"/>
        <c:crosses val="autoZero"/>
        <c:crossBetween val="midCat"/>
      </c:valAx>
      <c:valAx>
        <c:axId val="108392832"/>
        <c:scaling>
          <c:orientation val="minMax"/>
          <c:max val="6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66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元利償還金は，</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年度から一貫して減少を続けている。これは，繰上償還や高金利債の借換えを行い，後年度の利子負担額の軽減を図ってきたことによる。</a:t>
          </a:r>
          <a:endParaRPr lang="ja-JP" altLang="ja-JP" sz="1400">
            <a:effectLst/>
          </a:endParaRPr>
        </a:p>
        <a:p>
          <a:pPr algn="l" rtl="1"/>
          <a:r>
            <a:rPr lang="ja-JP" altLang="ja-JP" sz="1100" b="0" i="0">
              <a:solidFill>
                <a:schemeClr val="dk1"/>
              </a:solidFill>
              <a:effectLst/>
              <a:latin typeface="+mn-lt"/>
              <a:ea typeface="+mn-ea"/>
              <a:cs typeface="+mn-cs"/>
            </a:rPr>
            <a:t>　公営企業債の元利償還金に対する繰入金も減少を続けている。これは，下水道事業特別会計の元利償還金に充当された一般会計からの繰入金が減少していることによる。</a:t>
          </a:r>
          <a:endParaRPr lang="ja-JP" altLang="ja-JP" sz="1400">
            <a:effectLst/>
          </a:endParaRPr>
        </a:p>
        <a:p>
          <a:pPr algn="l" rtl="1"/>
          <a:r>
            <a:rPr lang="ja-JP" altLang="ja-JP" sz="1100" b="0" i="0">
              <a:solidFill>
                <a:schemeClr val="dk1"/>
              </a:solidFill>
              <a:effectLst/>
              <a:latin typeface="+mn-lt"/>
              <a:ea typeface="+mn-ea"/>
              <a:cs typeface="+mn-cs"/>
            </a:rPr>
            <a:t>  債務負担行為に基づく支出額は，前年度と比較して約</a:t>
          </a:r>
          <a:r>
            <a:rPr lang="en-US" altLang="ja-JP" sz="1100" b="0" i="0">
              <a:solidFill>
                <a:schemeClr val="dk1"/>
              </a:solidFill>
              <a:effectLst/>
              <a:latin typeface="+mn-lt"/>
              <a:ea typeface="+mn-ea"/>
              <a:cs typeface="+mn-cs"/>
            </a:rPr>
            <a:t>5,700</a:t>
          </a:r>
          <a:r>
            <a:rPr lang="ja-JP" altLang="ja-JP" sz="1100" b="0" i="0">
              <a:solidFill>
                <a:schemeClr val="dk1"/>
              </a:solidFill>
              <a:effectLst/>
              <a:latin typeface="+mn-lt"/>
              <a:ea typeface="+mn-ea"/>
              <a:cs typeface="+mn-cs"/>
            </a:rPr>
            <a:t>万円減少している。これは，前年度に国分寺駅北口再開発事業に係る公共施設整備事業等を実施したためである。</a:t>
          </a:r>
          <a:endParaRPr lang="ja-JP" altLang="ja-JP" sz="1400">
            <a:effectLst/>
          </a:endParaRPr>
        </a:p>
        <a:p>
          <a:pPr algn="l"/>
          <a:r>
            <a:rPr lang="ja-JP" altLang="ja-JP" sz="1100" b="0" i="0">
              <a:solidFill>
                <a:schemeClr val="dk1"/>
              </a:solidFill>
              <a:effectLst/>
              <a:latin typeface="+mn-lt"/>
              <a:ea typeface="+mn-ea"/>
              <a:cs typeface="+mn-cs"/>
            </a:rPr>
            <a:t>　実質公債費比率の分子は，</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年度よりマイナスに転じている。これは前年度に引き続き，元利償還金等の金額を算入公債費等の金額が上回ったことによるものである。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地方債の残高は，一貫して減少を続けている。これは，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年度までの間，臨時財政対策債を発行してこなかったことなど，新規の地方債を抑制してきたことによる。</a:t>
          </a:r>
          <a:endParaRPr lang="ja-JP" altLang="ja-JP" sz="1400">
            <a:effectLst/>
          </a:endParaRPr>
        </a:p>
        <a:p>
          <a:r>
            <a:rPr kumimoji="1" lang="ja-JP" altLang="ja-JP" sz="1100">
              <a:solidFill>
                <a:schemeClr val="dk1"/>
              </a:solidFill>
              <a:effectLst/>
              <a:latin typeface="+mn-lt"/>
              <a:ea typeface="+mn-ea"/>
              <a:cs typeface="+mn-cs"/>
            </a:rPr>
            <a:t>　債務負担行為に基づく支出予定額は，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年度は前年度に比較して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7,800</a:t>
          </a:r>
          <a:r>
            <a:rPr kumimoji="1" lang="ja-JP" altLang="ja-JP" sz="1100">
              <a:solidFill>
                <a:schemeClr val="dk1"/>
              </a:solidFill>
              <a:effectLst/>
              <a:latin typeface="+mn-lt"/>
              <a:ea typeface="+mn-ea"/>
              <a:cs typeface="+mn-cs"/>
            </a:rPr>
            <a:t>万円増加している。これは，土地開発公社で史跡武蔵国分寺跡公園用地の用地買収を行っており土地の買戻しについて，市が債務負担行為を設定したことによる。</a:t>
          </a:r>
          <a:endParaRPr lang="ja-JP" altLang="ja-JP" sz="1400">
            <a:effectLst/>
          </a:endParaRPr>
        </a:p>
        <a:p>
          <a:r>
            <a:rPr kumimoji="1" lang="ja-JP" altLang="ja-JP" sz="1100">
              <a:solidFill>
                <a:schemeClr val="dk1"/>
              </a:solidFill>
              <a:effectLst/>
              <a:latin typeface="+mn-lt"/>
              <a:ea typeface="+mn-ea"/>
              <a:cs typeface="+mn-cs"/>
            </a:rPr>
            <a:t>　公営企業債等繰入見込額も減少を続けている。これは，下水道事業特別会計の地方債残高が減少していることにより一般会計からの繰入見込額が減少したためである。</a:t>
          </a:r>
          <a:endParaRPr lang="ja-JP" altLang="ja-JP" sz="1400">
            <a:effectLst/>
          </a:endParaRPr>
        </a:p>
        <a:p>
          <a:r>
            <a:rPr kumimoji="1" lang="ja-JP" altLang="ja-JP" sz="1100">
              <a:solidFill>
                <a:schemeClr val="dk1"/>
              </a:solidFill>
              <a:effectLst/>
              <a:latin typeface="+mn-lt"/>
              <a:ea typeface="+mn-ea"/>
              <a:cs typeface="+mn-cs"/>
            </a:rPr>
            <a:t>　充当可能基金については，財政調整基金の残高の増等により約</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7,500</a:t>
          </a:r>
          <a:r>
            <a:rPr kumimoji="1" lang="ja-JP" altLang="ja-JP" sz="1100">
              <a:solidFill>
                <a:schemeClr val="dk1"/>
              </a:solidFill>
              <a:effectLst/>
              <a:latin typeface="+mn-lt"/>
              <a:ea typeface="+mn-ea"/>
              <a:cs typeface="+mn-cs"/>
            </a:rPr>
            <a:t>万円となり，前年度から増加している。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119,940
118,102
11.46
43,866,693
41,706,132
1,787,694
23,340,717
21,647,615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a:extLst>
            <a:ext uri="{FF2B5EF4-FFF2-40B4-BE49-F238E27FC236}">
              <a16:creationId xmlns:a16="http://schemas.microsoft.com/office/drawing/2014/main" id="{00000000-0008-0000-0C00-000017000000}"/>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a:extLst>
            <a:ext uri="{FF2B5EF4-FFF2-40B4-BE49-F238E27FC236}">
              <a16:creationId xmlns:a16="http://schemas.microsoft.com/office/drawing/2014/main" id="{00000000-0008-0000-0C00-00001A00000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a:extLst>
            <a:ext uri="{FF2B5EF4-FFF2-40B4-BE49-F238E27FC236}">
              <a16:creationId xmlns:a16="http://schemas.microsoft.com/office/drawing/2014/main" id="{00000000-0008-0000-0C00-00001B00000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a:extLst>
            <a:ext uri="{FF2B5EF4-FFF2-40B4-BE49-F238E27FC236}">
              <a16:creationId xmlns:a16="http://schemas.microsoft.com/office/drawing/2014/main" id="{00000000-0008-0000-0C00-00001C000000}"/>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a:extLst>
            <a:ext uri="{FF2B5EF4-FFF2-40B4-BE49-F238E27FC236}">
              <a16:creationId xmlns:a16="http://schemas.microsoft.com/office/drawing/2014/main" id="{00000000-0008-0000-0C00-00002B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a:extLst>
            <a:ext uri="{FF2B5EF4-FFF2-40B4-BE49-F238E27FC236}">
              <a16:creationId xmlns:a16="http://schemas.microsoft.com/office/drawing/2014/main" id="{00000000-0008-0000-0C00-000037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a:extLst>
            <a:ext uri="{FF2B5EF4-FFF2-40B4-BE49-F238E27FC236}">
              <a16:creationId xmlns:a16="http://schemas.microsoft.com/office/drawing/2014/main" id="{00000000-0008-0000-0C00-00003C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119,940
118,102
11.46
43,866,693
41,706,132
1,787,694
23,340,717
21,647,615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119,940
118,102
11.46
43,866,693
41,706,132
1,787,694
23,340,717
21,647,615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119,940
118,102
11.46
43,866,693
41,706,132
1,787,694
23,340,717
21,647,615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消費税増税により地方消費税交付金が増になったこと等に伴い，基準財政収入額が増加した。また，人口減少等特別対策事業費の創設，地域の元気創造事業費の単位費用の増等により基準財政需要額についても増加している。過去３ヵ年の平均値である財政力指数は，前年度より</a:t>
          </a:r>
          <a:r>
            <a:rPr lang="en-US" altLang="ja-JP" sz="1100" b="0" i="0">
              <a:solidFill>
                <a:schemeClr val="dk1"/>
              </a:solidFill>
              <a:effectLst/>
              <a:latin typeface="+mn-lt"/>
              <a:ea typeface="+mn-ea"/>
              <a:cs typeface="+mn-cs"/>
            </a:rPr>
            <a:t>0.01</a:t>
          </a:r>
          <a:r>
            <a:rPr lang="ja-JP" altLang="ja-JP" sz="1100" b="0" i="0">
              <a:solidFill>
                <a:schemeClr val="dk1"/>
              </a:solidFill>
              <a:effectLst/>
              <a:latin typeface="+mn-lt"/>
              <a:ea typeface="+mn-ea"/>
              <a:cs typeface="+mn-cs"/>
            </a:rPr>
            <a:t>ポイント増加した。今後は景気動向による市税収入等に大きな影響を受けることが懸念されるが，事務事業の見直しなどによる経常経費の削減を進めることにより財政基盤の強化に努める。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19755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19755</xdr:rowOff>
    </xdr:from>
    <xdr:to>
      <xdr:col>6</xdr:col>
      <xdr:colOff>0</xdr:colOff>
      <xdr:row>40</xdr:row>
      <xdr:rowOff>19755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19755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124178</xdr:rowOff>
    </xdr:from>
    <xdr:to>
      <xdr:col>3</xdr:col>
      <xdr:colOff>279400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140405</xdr:rowOff>
    </xdr:from>
    <xdr:to>
      <xdr:col>6</xdr:col>
      <xdr:colOff>50800</xdr:colOff>
      <xdr:row>40</xdr:row>
      <xdr:rowOff>70555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80732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140405</xdr:rowOff>
    </xdr:from>
    <xdr:to>
      <xdr:col>4</xdr:col>
      <xdr:colOff>533400</xdr:colOff>
      <xdr:row>40</xdr:row>
      <xdr:rowOff>70555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80732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73378</xdr:rowOff>
    </xdr:from>
    <xdr:to>
      <xdr:col>2</xdr:col>
      <xdr:colOff>127000</xdr:colOff>
      <xdr:row>40</xdr:row>
      <xdr:rowOff>3528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13705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歳入については，市税や税連動交付金の増により全体としては経常一般財源等が約</a:t>
          </a:r>
          <a:r>
            <a:rPr lang="en-US" altLang="ja-JP" sz="1100" b="0" i="0">
              <a:solidFill>
                <a:schemeClr val="dk1"/>
              </a:solidFill>
              <a:effectLst/>
              <a:latin typeface="+mn-lt"/>
              <a:ea typeface="+mn-ea"/>
              <a:cs typeface="+mn-cs"/>
            </a:rPr>
            <a:t>11</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3,500</a:t>
          </a:r>
          <a:r>
            <a:rPr lang="ja-JP" altLang="ja-JP" sz="1100" b="0" i="0">
              <a:solidFill>
                <a:schemeClr val="dk1"/>
              </a:solidFill>
              <a:effectLst/>
              <a:latin typeface="+mn-lt"/>
              <a:ea typeface="+mn-ea"/>
              <a:cs typeface="+mn-cs"/>
            </a:rPr>
            <a:t>万円の増となった。歳出については，扶助費が増加したものの公債費や繰出金が減少したことにより経常経費充当一般財源が約</a:t>
          </a:r>
          <a:r>
            <a:rPr lang="en-US" altLang="ja-JP" sz="1100" b="0" i="0">
              <a:solidFill>
                <a:schemeClr val="dk1"/>
              </a:solidFill>
              <a:effectLst/>
              <a:latin typeface="+mn-lt"/>
              <a:ea typeface="+mn-ea"/>
              <a:cs typeface="+mn-cs"/>
            </a:rPr>
            <a:t>1,300</a:t>
          </a:r>
          <a:r>
            <a:rPr lang="ja-JP" altLang="ja-JP" sz="1100" b="0" i="0">
              <a:solidFill>
                <a:schemeClr val="dk1"/>
              </a:solidFill>
              <a:effectLst/>
              <a:latin typeface="+mn-lt"/>
              <a:ea typeface="+mn-ea"/>
              <a:cs typeface="+mn-cs"/>
            </a:rPr>
            <a:t>万円の減となった。経常収支比率は，前年度と比較して</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ポイント改善した。近年の傾向としては経常収支比率は改善傾向にある。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119804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6739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65</xdr:row>
      <xdr:rowOff>109220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926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66463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534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66463</xdr:rowOff>
    </xdr:from>
    <xdr:to>
      <xdr:col>3</xdr:col>
      <xdr:colOff>279400</xdr:colOff>
      <xdr:row>67</xdr:row>
      <xdr:rowOff>55880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821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69004</xdr:rowOff>
    </xdr:from>
    <xdr:to>
      <xdr:col>6</xdr:col>
      <xdr:colOff>50800</xdr:colOff>
      <xdr:row>64</xdr:row>
      <xdr:rowOff>170604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155381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15663</xdr:rowOff>
    </xdr:from>
    <xdr:to>
      <xdr:col>3</xdr:col>
      <xdr:colOff>330200</xdr:colOff>
      <xdr:row>66</xdr:row>
      <xdr:rowOff>117263</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102040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5080</xdr:rowOff>
    </xdr:from>
    <xdr:to>
      <xdr:col>2</xdr:col>
      <xdr:colOff>127000</xdr:colOff>
      <xdr:row>67</xdr:row>
      <xdr:rowOff>106680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91457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人件費については，嘱託職員数の増による嘱託報酬の増や支給月数の増による期末勤勉手当の増等により前年度比で増加している。物件費については，新内部事務系システム運用委託料の増等により前年度比で増加している。類似団体の平均を上回っている状況にあるため，今後事務事業の見直しや，アウトソーシングの活用などを一層推進し，人件費及び物件費等の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134728</xdr:rowOff>
    </xdr:from>
    <xdr:to>
      <xdr:col>7</xdr:col>
      <xdr:colOff>152400</xdr:colOff>
      <xdr:row>83</xdr:row>
      <xdr:rowOff>144847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65078"/>
          <a:ext cx="8382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39088</xdr:rowOff>
    </xdr:from>
    <xdr:to>
      <xdr:col>6</xdr:col>
      <xdr:colOff>0</xdr:colOff>
      <xdr:row>83</xdr:row>
      <xdr:rowOff>134728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9438"/>
          <a:ext cx="889000" cy="9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39088</xdr:rowOff>
    </xdr:from>
    <xdr:to>
      <xdr:col>4</xdr:col>
      <xdr:colOff>482600</xdr:colOff>
      <xdr:row>83</xdr:row>
      <xdr:rowOff>62804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69438"/>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62804</xdr:rowOff>
    </xdr:from>
    <xdr:to>
      <xdr:col>3</xdr:col>
      <xdr:colOff>279400</xdr:colOff>
      <xdr:row>84</xdr:row>
      <xdr:rowOff>36427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93154"/>
          <a:ext cx="889000" cy="1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94047</xdr:rowOff>
    </xdr:from>
    <xdr:to>
      <xdr:col>7</xdr:col>
      <xdr:colOff>203200</xdr:colOff>
      <xdr:row>84</xdr:row>
      <xdr:rowOff>24197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3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66124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83928</xdr:rowOff>
    </xdr:from>
    <xdr:to>
      <xdr:col>6</xdr:col>
      <xdr:colOff>50800</xdr:colOff>
      <xdr:row>84</xdr:row>
      <xdr:rowOff>14078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3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170305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0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159738</xdr:rowOff>
    </xdr:from>
    <xdr:to>
      <xdr:col>4</xdr:col>
      <xdr:colOff>533400</xdr:colOff>
      <xdr:row>83</xdr:row>
      <xdr:rowOff>89888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2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74665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0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12004</xdr:rowOff>
    </xdr:from>
    <xdr:to>
      <xdr:col>3</xdr:col>
      <xdr:colOff>330200</xdr:colOff>
      <xdr:row>83</xdr:row>
      <xdr:rowOff>113604</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2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98381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157077</xdr:rowOff>
    </xdr:from>
    <xdr:to>
      <xdr:col>2</xdr:col>
      <xdr:colOff>127000</xdr:colOff>
      <xdr:row>84</xdr:row>
      <xdr:rowOff>87227</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3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72004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47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月に給与制度の見直しを行い，東京都に準拠した給料表に移行した結果，平成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年のラスパイレス指数は類似団体平均値とほぼ均衡する水準まで改善が図られていた。その後，東日本大震災への対応による国の給与削減措置の影響により，平成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年及び平成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年では数値が上昇したが，給与削減措置が終了したことで平成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年からは，再び類似団体平均値に近づく結果となっている。平成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年では，給料表上の引上げ率が国より小さかったことや，新陳代謝による職員構成の変動により，</a:t>
          </a:r>
          <a:r>
            <a:rPr lang="en-US" altLang="ja-JP" sz="1100">
              <a:solidFill>
                <a:schemeClr val="dk1"/>
              </a:solidFill>
              <a:effectLst/>
              <a:latin typeface="+mn-lt"/>
              <a:ea typeface="+mn-ea"/>
              <a:cs typeface="+mn-cs"/>
            </a:rPr>
            <a:t>101.0</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85</xdr:row>
      <xdr:rowOff>137922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84580"/>
          <a:ext cx="0" cy="9265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106680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164355</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05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147828</xdr:rowOff>
    </xdr:from>
    <xdr:to>
      <xdr:col>24</xdr:col>
      <xdr:colOff>609600</xdr:colOff>
      <xdr:row>83</xdr:row>
      <xdr:rowOff>77978</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135637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0848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5335</xdr:rowOff>
    </xdr:from>
    <xdr:to>
      <xdr:col>23</xdr:col>
      <xdr:colOff>457200</xdr:colOff>
      <xdr:row>83</xdr:row>
      <xdr:rowOff>106935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2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117112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00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89</xdr:row>
      <xdr:rowOff>108458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37437"/>
          <a:ext cx="889000" cy="8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147828</xdr:rowOff>
    </xdr:from>
    <xdr:to>
      <xdr:col>22</xdr:col>
      <xdr:colOff>254000</xdr:colOff>
      <xdr:row>83</xdr:row>
      <xdr:rowOff>77978</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88155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164085</xdr:rowOff>
    </xdr:from>
    <xdr:to>
      <xdr:col>21</xdr:col>
      <xdr:colOff>0</xdr:colOff>
      <xdr:row>89</xdr:row>
      <xdr:rowOff>108458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251685"/>
          <a:ext cx="8890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82042</xdr:rowOff>
    </xdr:from>
    <xdr:to>
      <xdr:col>21</xdr:col>
      <xdr:colOff>50800</xdr:colOff>
      <xdr:row>88</xdr:row>
      <xdr:rowOff>12192</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22369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57658</xdr:rowOff>
    </xdr:from>
    <xdr:to>
      <xdr:col>21</xdr:col>
      <xdr:colOff>50800</xdr:colOff>
      <xdr:row>89</xdr:row>
      <xdr:rowOff>159258</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144035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28212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「職員</a:t>
          </a:r>
          <a:r>
            <a:rPr lang="en-US" altLang="ja-JP" sz="1100" b="0" i="0">
              <a:solidFill>
                <a:schemeClr val="dk1"/>
              </a:solidFill>
              <a:effectLst/>
              <a:latin typeface="+mn-lt"/>
              <a:ea typeface="+mn-ea"/>
              <a:cs typeface="+mn-cs"/>
            </a:rPr>
            <a:t>100</a:t>
          </a:r>
          <a:r>
            <a:rPr lang="ja-JP" altLang="ja-JP" sz="1100" b="0" i="0">
              <a:solidFill>
                <a:schemeClr val="dk1"/>
              </a:solidFill>
              <a:effectLst/>
              <a:latin typeface="+mn-lt"/>
              <a:ea typeface="+mn-ea"/>
              <a:cs typeface="+mn-cs"/>
            </a:rPr>
            <a:t>人削減計画」を平成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年まで取り組んだ結果，</a:t>
          </a:r>
          <a:r>
            <a:rPr lang="en-US" altLang="ja-JP" sz="1100" b="0" i="0">
              <a:solidFill>
                <a:schemeClr val="dk1"/>
              </a:solidFill>
              <a:effectLst/>
              <a:latin typeface="+mn-lt"/>
              <a:ea typeface="+mn-ea"/>
              <a:cs typeface="+mn-cs"/>
            </a:rPr>
            <a:t>124</a:t>
          </a:r>
          <a:r>
            <a:rPr lang="ja-JP" altLang="ja-JP" sz="1100" b="0" i="0">
              <a:solidFill>
                <a:schemeClr val="dk1"/>
              </a:solidFill>
              <a:effectLst/>
              <a:latin typeface="+mn-lt"/>
              <a:ea typeface="+mn-ea"/>
              <a:cs typeface="+mn-cs"/>
            </a:rPr>
            <a:t>人の削減実績となった。また、平成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年２月策定の「職員数適正化計画」において、平成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年までの７カ年で毎年</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人の削減を進めていくこととなったが，平成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年８月に年次計画を変更し、平成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年４月１日までに，平成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年度比マイナス</a:t>
          </a:r>
          <a:r>
            <a:rPr lang="en-US" altLang="ja-JP" sz="1100" b="0" i="0">
              <a:solidFill>
                <a:schemeClr val="dk1"/>
              </a:solidFill>
              <a:effectLst/>
              <a:latin typeface="+mn-lt"/>
              <a:ea typeface="+mn-ea"/>
              <a:cs typeface="+mn-cs"/>
            </a:rPr>
            <a:t>70</a:t>
          </a:r>
          <a:r>
            <a:rPr lang="ja-JP" altLang="ja-JP" sz="1100" b="0" i="0">
              <a:solidFill>
                <a:schemeClr val="dk1"/>
              </a:solidFill>
              <a:effectLst/>
              <a:latin typeface="+mn-lt"/>
              <a:ea typeface="+mn-ea"/>
              <a:cs typeface="+mn-cs"/>
            </a:rPr>
            <a:t>人を削減する内容に変更し達成している。平成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年度の人口千人当たり職員数は，</a:t>
          </a:r>
          <a:r>
            <a:rPr lang="en-US" altLang="ja-JP" sz="1100" b="0" i="0">
              <a:solidFill>
                <a:schemeClr val="dk1"/>
              </a:solidFill>
              <a:effectLst/>
              <a:latin typeface="+mn-lt"/>
              <a:ea typeface="+mn-ea"/>
              <a:cs typeface="+mn-cs"/>
            </a:rPr>
            <a:t>5.07</a:t>
          </a:r>
          <a:r>
            <a:rPr lang="ja-JP" altLang="ja-JP" sz="1100" b="0" i="0">
              <a:solidFill>
                <a:schemeClr val="dk1"/>
              </a:solidFill>
              <a:effectLst/>
              <a:latin typeface="+mn-lt"/>
              <a:ea typeface="+mn-ea"/>
              <a:cs typeface="+mn-cs"/>
            </a:rPr>
            <a:t>人となり，前年度と比較して</a:t>
          </a:r>
          <a:r>
            <a:rPr lang="en-US" altLang="ja-JP" sz="1100" b="0" i="0">
              <a:solidFill>
                <a:schemeClr val="dk1"/>
              </a:solidFill>
              <a:effectLst/>
              <a:latin typeface="+mn-lt"/>
              <a:ea typeface="+mn-ea"/>
              <a:cs typeface="+mn-cs"/>
            </a:rPr>
            <a:t>0.14</a:t>
          </a:r>
          <a:r>
            <a:rPr lang="ja-JP" altLang="ja-JP" sz="1100" b="0" i="0">
              <a:solidFill>
                <a:schemeClr val="dk1"/>
              </a:solidFill>
              <a:effectLst/>
              <a:latin typeface="+mn-lt"/>
              <a:ea typeface="+mn-ea"/>
              <a:cs typeface="+mn-cs"/>
            </a:rPr>
            <a:t>人改善している。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42291</xdr:rowOff>
    </xdr:from>
    <xdr:to>
      <xdr:col>24</xdr:col>
      <xdr:colOff>558800</xdr:colOff>
      <xdr:row>60</xdr:row>
      <xdr:rowOff>76073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179800" y="1032929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76073</xdr:rowOff>
    </xdr:from>
    <xdr:to>
      <xdr:col>23</xdr:col>
      <xdr:colOff>406400</xdr:colOff>
      <xdr:row>60</xdr:row>
      <xdr:rowOff>83312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36307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83312</xdr:rowOff>
    </xdr:from>
    <xdr:to>
      <xdr:col>22</xdr:col>
      <xdr:colOff>203200</xdr:colOff>
      <xdr:row>60</xdr:row>
      <xdr:rowOff>105029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37031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105029</xdr:rowOff>
    </xdr:from>
    <xdr:to>
      <xdr:col>21</xdr:col>
      <xdr:colOff>0</xdr:colOff>
      <xdr:row>60</xdr:row>
      <xdr:rowOff>160528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39202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162941</xdr:rowOff>
    </xdr:from>
    <xdr:to>
      <xdr:col>24</xdr:col>
      <xdr:colOff>609600</xdr:colOff>
      <xdr:row>60</xdr:row>
      <xdr:rowOff>93091</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9672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84218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9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25273</xdr:rowOff>
    </xdr:from>
    <xdr:to>
      <xdr:col>23</xdr:col>
      <xdr:colOff>457200</xdr:colOff>
      <xdr:row>60</xdr:row>
      <xdr:rowOff>126873</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129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137050</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81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32512</xdr:rowOff>
    </xdr:from>
    <xdr:to>
      <xdr:col>22</xdr:col>
      <xdr:colOff>254000</xdr:colOff>
      <xdr:row>60</xdr:row>
      <xdr:rowOff>134112</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5240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144289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54229</xdr:rowOff>
    </xdr:from>
    <xdr:to>
      <xdr:col>21</xdr:col>
      <xdr:colOff>50800</xdr:colOff>
      <xdr:row>60</xdr:row>
      <xdr:rowOff>155829</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4351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166006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109728</xdr:rowOff>
    </xdr:from>
    <xdr:to>
      <xdr:col>19</xdr:col>
      <xdr:colOff>533400</xdr:colOff>
      <xdr:row>61</xdr:row>
      <xdr:rowOff>39878</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3462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50055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年度と比較して，分母となる標準財政規模に係る標準税収入額等が増加し，分子となる元利償還金等も減少した。実質公債費比率は前年度と比較して</a:t>
          </a:r>
          <a:r>
            <a:rPr lang="en-US" altLang="ja-JP" sz="1100" b="0" i="0">
              <a:solidFill>
                <a:schemeClr val="dk1"/>
              </a:solidFill>
              <a:effectLst/>
              <a:latin typeface="+mn-lt"/>
              <a:ea typeface="+mn-ea"/>
              <a:cs typeface="+mn-cs"/>
            </a:rPr>
            <a:t>1.8</a:t>
          </a:r>
          <a:r>
            <a:rPr lang="ja-JP" altLang="ja-JP" sz="1100" b="0" i="0">
              <a:solidFill>
                <a:schemeClr val="dk1"/>
              </a:solidFill>
              <a:effectLst/>
              <a:latin typeface="+mn-lt"/>
              <a:ea typeface="+mn-ea"/>
              <a:cs typeface="+mn-cs"/>
            </a:rPr>
            <a:t>ポイント改善し，初めてマイナス数値となった。今後も国分寺駅北口再開発事業などで新規事業債の発行が見込まれるが，引き続き地方債の借入については，慎重に検討していくと共に，繰上償還や借換えを積極的に活用して実質公債費比率及び地方債残高の減少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11684</xdr:rowOff>
    </xdr:from>
    <xdr:to>
      <xdr:col>24</xdr:col>
      <xdr:colOff>558800</xdr:colOff>
      <xdr:row>37</xdr:row>
      <xdr:rowOff>13970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1838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19321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13970</xdr:rowOff>
    </xdr:from>
    <xdr:to>
      <xdr:col>23</xdr:col>
      <xdr:colOff>406400</xdr:colOff>
      <xdr:row>38</xdr:row>
      <xdr:rowOff>6604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35762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6604</xdr:rowOff>
    </xdr:from>
    <xdr:to>
      <xdr:col>22</xdr:col>
      <xdr:colOff>203200</xdr:colOff>
      <xdr:row>38</xdr:row>
      <xdr:rowOff>151384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217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151384</xdr:rowOff>
    </xdr:from>
    <xdr:to>
      <xdr:col>21</xdr:col>
      <xdr:colOff>0</xdr:colOff>
      <xdr:row>39</xdr:row>
      <xdr:rowOff>47498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6664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132334</xdr:rowOff>
    </xdr:from>
    <xdr:to>
      <xdr:col>24</xdr:col>
      <xdr:colOff>609600</xdr:colOff>
      <xdr:row>36</xdr:row>
      <xdr:rowOff>62484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9672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53611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05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134620</xdr:rowOff>
    </xdr:from>
    <xdr:to>
      <xdr:col>23</xdr:col>
      <xdr:colOff>457200</xdr:colOff>
      <xdr:row>37</xdr:row>
      <xdr:rowOff>64770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127254</xdr:rowOff>
    </xdr:from>
    <xdr:to>
      <xdr:col>22</xdr:col>
      <xdr:colOff>254000</xdr:colOff>
      <xdr:row>38</xdr:row>
      <xdr:rowOff>57404</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67581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100584</xdr:rowOff>
    </xdr:from>
    <xdr:to>
      <xdr:col>21</xdr:col>
      <xdr:colOff>50800</xdr:colOff>
      <xdr:row>39</xdr:row>
      <xdr:rowOff>30734</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40911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168148</xdr:rowOff>
    </xdr:from>
    <xdr:to>
      <xdr:col>19</xdr:col>
      <xdr:colOff>533400</xdr:colOff>
      <xdr:row>39</xdr:row>
      <xdr:rowOff>98298</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108475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年度と比較して，市債の残高や公営企業債等繰入見込額（下水道事業特別会計への繰出金）等が減額となった。一方，</a:t>
          </a:r>
          <a:r>
            <a:rPr kumimoji="1" lang="ja-JP" altLang="en-US" sz="1100">
              <a:solidFill>
                <a:schemeClr val="dk1"/>
              </a:solidFill>
              <a:effectLst/>
              <a:latin typeface="+mn-lt"/>
              <a:ea typeface="+mn-ea"/>
              <a:cs typeface="+mn-cs"/>
            </a:rPr>
            <a:t>充当</a:t>
          </a:r>
          <a:r>
            <a:rPr kumimoji="1" lang="ja-JP" altLang="ja-JP" sz="1100">
              <a:solidFill>
                <a:schemeClr val="dk1"/>
              </a:solidFill>
              <a:effectLst/>
              <a:latin typeface="+mn-lt"/>
              <a:ea typeface="+mn-ea"/>
              <a:cs typeface="+mn-cs"/>
            </a:rPr>
            <a:t>可能基金及び都市計画税収等の充当可能特定歳入は増額となった。結果，分子の充当可能財源の数値が将来負担額を上回り，今年度の将来負担比率は「数値なし」となった。今後も，国分寺駅北口再開発事業や可燃ごみ共同処理事業といった大型事業を実施していくことから，経費の削減や地方債の発行抑制，適正な基金残高の確保に努め，財政健全化に向けた取組を進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64668</xdr:rowOff>
    </xdr:from>
    <xdr:to>
      <xdr:col>21</xdr:col>
      <xdr:colOff>0</xdr:colOff>
      <xdr:row>15</xdr:row>
      <xdr:rowOff>125476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3512800" y="2636418"/>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20015</xdr:rowOff>
    </xdr:from>
    <xdr:to>
      <xdr:col>22</xdr:col>
      <xdr:colOff>254000</xdr:colOff>
      <xdr:row>16</xdr:row>
      <xdr:rowOff>121615</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102057</xdr:rowOff>
    </xdr:from>
    <xdr:to>
      <xdr:col>21</xdr:col>
      <xdr:colOff>50800</xdr:colOff>
      <xdr:row>17</xdr:row>
      <xdr:rowOff>32207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15</xdr:row>
      <xdr:rowOff>13868</xdr:rowOff>
    </xdr:from>
    <xdr:to>
      <xdr:col>21</xdr:col>
      <xdr:colOff>50800</xdr:colOff>
      <xdr:row>15</xdr:row>
      <xdr:rowOff>115468</xdr:rowOff>
    </xdr:to>
    <xdr:sp macro="" textlink="">
      <xdr:nvSpPr>
        <xdr:cNvPr id="453" name="円/楕円 452">
          <a:extLst>
            <a:ext uri="{FF2B5EF4-FFF2-40B4-BE49-F238E27FC236}">
              <a16:creationId xmlns:a16="http://schemas.microsoft.com/office/drawing/2014/main" id="{00000000-0008-0000-0300-0000C5010000}"/>
            </a:ext>
          </a:extLst>
        </xdr:cNvPr>
        <xdr:cNvSpPr/>
      </xdr:nvSpPr>
      <xdr:spPr>
        <a:xfrm>
          <a:off x="14351000" y="25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125645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74676</xdr:rowOff>
    </xdr:from>
    <xdr:to>
      <xdr:col>19</xdr:col>
      <xdr:colOff>533400</xdr:colOff>
      <xdr:row>16</xdr:row>
      <xdr:rowOff>4826</xdr:rowOff>
    </xdr:to>
    <xdr:sp macro="" textlink="">
      <xdr:nvSpPr>
        <xdr:cNvPr id="455" name="円/楕円 454">
          <a:extLst>
            <a:ext uri="{FF2B5EF4-FFF2-40B4-BE49-F238E27FC236}">
              <a16:creationId xmlns:a16="http://schemas.microsoft.com/office/drawing/2014/main" id="{00000000-0008-0000-0300-0000C7010000}"/>
            </a:ext>
          </a:extLst>
        </xdr:cNvPr>
        <xdr:cNvSpPr/>
      </xdr:nvSpPr>
      <xdr:spPr>
        <a:xfrm>
          <a:off x="13462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15003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119,940
118,102
11.46
43,866,693
41,706,132
1,787,694
23,340,717
21,647,615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年度は，類似団体平均を</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ポイント上回った。支給月数の増による期末勤勉手当が増となっており，嘱託職員数の増により嘱託報酬が増となっている。人件費全体では，前年度と比較して約</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1,100</a:t>
          </a:r>
          <a:r>
            <a:rPr lang="ja-JP" altLang="ja-JP" sz="1100" b="0" i="0">
              <a:solidFill>
                <a:schemeClr val="dk1"/>
              </a:solidFill>
              <a:effectLst/>
              <a:latin typeface="+mn-lt"/>
              <a:ea typeface="+mn-ea"/>
              <a:cs typeface="+mn-cs"/>
            </a:rPr>
            <a:t>万円の増となったが，比率は</a:t>
          </a:r>
          <a:r>
            <a:rPr lang="en-US" altLang="ja-JP" sz="1100" b="0" i="0">
              <a:solidFill>
                <a:schemeClr val="dk1"/>
              </a:solidFill>
              <a:effectLst/>
              <a:latin typeface="+mn-lt"/>
              <a:ea typeface="+mn-ea"/>
              <a:cs typeface="+mn-cs"/>
            </a:rPr>
            <a:t>0.3</a:t>
          </a:r>
          <a:r>
            <a:rPr lang="ja-JP" altLang="ja-JP" sz="1100" b="0" i="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39</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39</xdr:row>
      <xdr:rowOff>44450</xdr:rowOff>
    </xdr:from>
    <xdr:to>
      <xdr:col>7</xdr:col>
      <xdr:colOff>104775</xdr:colOff>
      <xdr:row>39</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120650</xdr:rowOff>
    </xdr:from>
    <xdr:to>
      <xdr:col>7</xdr:col>
      <xdr:colOff>66675</xdr:colOff>
      <xdr:row>36</xdr:row>
      <xdr:rowOff>50800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8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6350</xdr:rowOff>
    </xdr:from>
    <xdr:to>
      <xdr:col>5</xdr:col>
      <xdr:colOff>600075</xdr:colOff>
      <xdr:row>37</xdr:row>
      <xdr:rowOff>107950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118127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50800</xdr:rowOff>
    </xdr:from>
    <xdr:to>
      <xdr:col>4</xdr:col>
      <xdr:colOff>346075</xdr:colOff>
      <xdr:row>41</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8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95250</xdr:rowOff>
    </xdr:from>
    <xdr:to>
      <xdr:col>3</xdr:col>
      <xdr:colOff>142875</xdr:colOff>
      <xdr:row>41</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12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101600</xdr:rowOff>
    </xdr:from>
    <xdr:to>
      <xdr:col>1</xdr:col>
      <xdr:colOff>676275</xdr:colOff>
      <xdr:row>39</xdr:row>
      <xdr:rowOff>31750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44450</xdr:rowOff>
    </xdr:from>
    <xdr:to>
      <xdr:col>3</xdr:col>
      <xdr:colOff>193675</xdr:colOff>
      <xdr:row>41</xdr:row>
      <xdr:rowOff>146050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年度は，類似団体平均を</a:t>
          </a:r>
          <a:r>
            <a:rPr lang="en-US" altLang="ja-JP" sz="1100" b="0" i="0">
              <a:solidFill>
                <a:schemeClr val="dk1"/>
              </a:solidFill>
              <a:effectLst/>
              <a:latin typeface="+mn-lt"/>
              <a:ea typeface="+mn-ea"/>
              <a:cs typeface="+mn-cs"/>
            </a:rPr>
            <a:t>3.1</a:t>
          </a:r>
          <a:r>
            <a:rPr lang="ja-JP" altLang="ja-JP" sz="1100" b="0" i="0">
              <a:solidFill>
                <a:schemeClr val="dk1"/>
              </a:solidFill>
              <a:effectLst/>
              <a:latin typeface="+mn-lt"/>
              <a:ea typeface="+mn-ea"/>
              <a:cs typeface="+mn-cs"/>
            </a:rPr>
            <a:t>ポイント上回った。新内部事務系システム運用委託料や小学校給食調理業務委託料等の増により物件費全体で，前年度と比較して約</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2,600</a:t>
          </a:r>
          <a:r>
            <a:rPr lang="ja-JP" altLang="ja-JP" sz="1100" b="0" i="0">
              <a:solidFill>
                <a:schemeClr val="dk1"/>
              </a:solidFill>
              <a:effectLst/>
              <a:latin typeface="+mn-lt"/>
              <a:ea typeface="+mn-ea"/>
              <a:cs typeface="+mn-cs"/>
            </a:rPr>
            <a:t>万円増加した。経常収支比率は，前年度と同ポイントであった。引き続き，内部管理経費や施設維持管理経費等を見直し，経常経費の削減に取り組む。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17</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57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168165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84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42418</xdr:rowOff>
    </xdr:from>
    <xdr:to>
      <xdr:col>21</xdr:col>
      <xdr:colOff>361950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57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42418</xdr:rowOff>
    </xdr:from>
    <xdr:to>
      <xdr:col>20</xdr:col>
      <xdr:colOff>158750</xdr:colOff>
      <xdr:row>17</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92202</xdr:rowOff>
    </xdr:from>
    <xdr:to>
      <xdr:col>22</xdr:col>
      <xdr:colOff>615950</xdr:colOff>
      <xdr:row>18</xdr:row>
      <xdr:rowOff>22352</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163068</xdr:rowOff>
    </xdr:from>
    <xdr:to>
      <xdr:col>20</xdr:col>
      <xdr:colOff>209550</xdr:colOff>
      <xdr:row>17</xdr:row>
      <xdr:rowOff>93218</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77995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年度は，類似団体平均を</a:t>
          </a:r>
          <a:r>
            <a:rPr lang="en-US" altLang="ja-JP" sz="1100" b="0" i="0">
              <a:solidFill>
                <a:schemeClr val="dk1"/>
              </a:solidFill>
              <a:effectLst/>
              <a:latin typeface="+mn-lt"/>
              <a:ea typeface="+mn-ea"/>
              <a:cs typeface="+mn-cs"/>
            </a:rPr>
            <a:t>0.5</a:t>
          </a:r>
          <a:r>
            <a:rPr lang="ja-JP" altLang="ja-JP" sz="1100" b="0" i="0">
              <a:solidFill>
                <a:schemeClr val="dk1"/>
              </a:solidFill>
              <a:effectLst/>
              <a:latin typeface="+mn-lt"/>
              <a:ea typeface="+mn-ea"/>
              <a:cs typeface="+mn-cs"/>
            </a:rPr>
            <a:t>ポイント上回った。障害者関係給付費，新たな私立保育所開園に伴う保育所入所児委託料，生活保護費の増などにより扶助費全体で，前年度と比較して約</a:t>
          </a:r>
          <a:r>
            <a:rPr lang="en-US" altLang="ja-JP" sz="1100" b="0" i="0">
              <a:solidFill>
                <a:schemeClr val="dk1"/>
              </a:solidFill>
              <a:effectLst/>
              <a:latin typeface="+mn-lt"/>
              <a:ea typeface="+mn-ea"/>
              <a:cs typeface="+mn-cs"/>
            </a:rPr>
            <a:t>3</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8,500</a:t>
          </a:r>
          <a:r>
            <a:rPr lang="ja-JP" altLang="ja-JP" sz="1100" b="0" i="0">
              <a:solidFill>
                <a:schemeClr val="dk1"/>
              </a:solidFill>
              <a:effectLst/>
              <a:latin typeface="+mn-lt"/>
              <a:ea typeface="+mn-ea"/>
              <a:cs typeface="+mn-cs"/>
            </a:rPr>
            <a:t>万円の増，</a:t>
          </a:r>
          <a:r>
            <a:rPr lang="en-US" altLang="ja-JP" sz="1100" b="0" i="0">
              <a:solidFill>
                <a:schemeClr val="dk1"/>
              </a:solidFill>
              <a:effectLst/>
              <a:latin typeface="+mn-lt"/>
              <a:ea typeface="+mn-ea"/>
              <a:cs typeface="+mn-cs"/>
            </a:rPr>
            <a:t>1.3</a:t>
          </a:r>
          <a:r>
            <a:rPr lang="ja-JP" altLang="ja-JP" sz="1100" b="0" i="0">
              <a:solidFill>
                <a:schemeClr val="dk1"/>
              </a:solidFill>
              <a:effectLst/>
              <a:latin typeface="+mn-lt"/>
              <a:ea typeface="+mn-ea"/>
              <a:cs typeface="+mn-cs"/>
            </a:rPr>
            <a:t>ポイント悪化した。他自治体に比べて保護率が低く，伸びも穏やかである生活保護費については，平成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月より施行される被保護者就労支援事業等により被保護者の経済的自立を図る。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48078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792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23585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140607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140805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類似団体平均・東京都平均・全国平均を大きく上回っている。これは，繰出金の割合が大きいことが要因と考えられる。下水道事業特別会計への繰出金は公債費償還のピークを過ぎており，その影響により</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年度は減額となっているが，依然として</a:t>
          </a:r>
          <a:r>
            <a:rPr lang="en-US" altLang="ja-JP" sz="1100" b="0" i="0">
              <a:solidFill>
                <a:schemeClr val="dk1"/>
              </a:solidFill>
              <a:effectLst/>
              <a:latin typeface="+mn-lt"/>
              <a:ea typeface="+mn-ea"/>
              <a:cs typeface="+mn-cs"/>
            </a:rPr>
            <a:t>14</a:t>
          </a:r>
          <a:r>
            <a:rPr lang="ja-JP" altLang="ja-JP" sz="1100" b="0" i="0">
              <a:solidFill>
                <a:schemeClr val="dk1"/>
              </a:solidFill>
              <a:effectLst/>
              <a:latin typeface="+mn-lt"/>
              <a:ea typeface="+mn-ea"/>
              <a:cs typeface="+mn-cs"/>
            </a:rPr>
            <a:t>億円を超える額となっている。また，介護保険特別会計への繰出金も増加している。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76200</xdr:rowOff>
    </xdr:from>
    <xdr:to>
      <xdr:col>24</xdr:col>
      <xdr:colOff>31750</xdr:colOff>
      <xdr:row>59</xdr:row>
      <xdr:rowOff>82550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20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82550</xdr:rowOff>
    </xdr:from>
    <xdr:to>
      <xdr:col>22</xdr:col>
      <xdr:colOff>565150</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139700</xdr:rowOff>
    </xdr:from>
    <xdr:to>
      <xdr:col>21</xdr:col>
      <xdr:colOff>361950</xdr:colOff>
      <xdr:row>59</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83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139700</xdr:rowOff>
    </xdr:from>
    <xdr:to>
      <xdr:col>20</xdr:col>
      <xdr:colOff>158750</xdr:colOff>
      <xdr:row>59</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25400</xdr:rowOff>
    </xdr:from>
    <xdr:to>
      <xdr:col>24</xdr:col>
      <xdr:colOff>82550</xdr:colOff>
      <xdr:row>58</xdr:row>
      <xdr:rowOff>127000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168927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31750</xdr:rowOff>
    </xdr:from>
    <xdr:to>
      <xdr:col>22</xdr:col>
      <xdr:colOff>615950</xdr:colOff>
      <xdr:row>59</xdr:row>
      <xdr:rowOff>133350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118127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88900</xdr:rowOff>
    </xdr:from>
    <xdr:to>
      <xdr:col>20</xdr:col>
      <xdr:colOff>209550</xdr:colOff>
      <xdr:row>59</xdr:row>
      <xdr:rowOff>19050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年度は，類似団体平均を</a:t>
          </a:r>
          <a:r>
            <a:rPr lang="en-US" altLang="ja-JP" sz="1100" b="0" i="0">
              <a:solidFill>
                <a:schemeClr val="dk1"/>
              </a:solidFill>
              <a:effectLst/>
              <a:latin typeface="+mn-lt"/>
              <a:ea typeface="+mn-ea"/>
              <a:cs typeface="+mn-cs"/>
            </a:rPr>
            <a:t>0.8</a:t>
          </a:r>
          <a:r>
            <a:rPr lang="ja-JP" altLang="ja-JP" sz="1100" b="0" i="0">
              <a:solidFill>
                <a:schemeClr val="dk1"/>
              </a:solidFill>
              <a:effectLst/>
              <a:latin typeface="+mn-lt"/>
              <a:ea typeface="+mn-ea"/>
              <a:cs typeface="+mn-cs"/>
            </a:rPr>
            <a:t>ポイント下回った。東京たま広域資源循環組合分担金の減などにより補助費等全体で，前年度と比較して約</a:t>
          </a:r>
          <a:r>
            <a:rPr lang="en-US" altLang="ja-JP" sz="1100" b="0" i="0">
              <a:solidFill>
                <a:schemeClr val="dk1"/>
              </a:solidFill>
              <a:effectLst/>
              <a:latin typeface="+mn-lt"/>
              <a:ea typeface="+mn-ea"/>
              <a:cs typeface="+mn-cs"/>
            </a:rPr>
            <a:t>300</a:t>
          </a:r>
          <a:r>
            <a:rPr lang="ja-JP" altLang="ja-JP" sz="1100" b="0" i="0">
              <a:solidFill>
                <a:schemeClr val="dk1"/>
              </a:solidFill>
              <a:effectLst/>
              <a:latin typeface="+mn-lt"/>
              <a:ea typeface="+mn-ea"/>
              <a:cs typeface="+mn-cs"/>
            </a:rPr>
            <a:t>万円の減となり，経常収支比率は</a:t>
          </a:r>
          <a:r>
            <a:rPr lang="en-US" altLang="ja-JP" sz="1100" b="0" i="0">
              <a:solidFill>
                <a:schemeClr val="dk1"/>
              </a:solidFill>
              <a:effectLst/>
              <a:latin typeface="+mn-lt"/>
              <a:ea typeface="+mn-ea"/>
              <a:cs typeface="+mn-cs"/>
            </a:rPr>
            <a:t>0.3</a:t>
          </a:r>
          <a:r>
            <a:rPr lang="ja-JP" altLang="ja-JP" sz="1100" b="0" i="0">
              <a:solidFill>
                <a:schemeClr val="dk1"/>
              </a:solidFill>
              <a:effectLst/>
              <a:latin typeface="+mn-lt"/>
              <a:ea typeface="+mn-ea"/>
              <a:cs typeface="+mn-cs"/>
            </a:rPr>
            <a:t>ポイント改善した。市が交付している団体補助金について，国分寺市補助金等交付基準に基づき３年ごとに全件審査を実施し定期的な見直しを図ってきている。今後も継続して実施することにより，補助金支出の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34472</xdr:rowOff>
    </xdr:from>
    <xdr:to>
      <xdr:col>24</xdr:col>
      <xdr:colOff>31750</xdr:colOff>
      <xdr:row>36</xdr:row>
      <xdr:rowOff>67128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0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45357</xdr:rowOff>
    </xdr:from>
    <xdr:to>
      <xdr:col>22</xdr:col>
      <xdr:colOff>565150</xdr:colOff>
      <xdr:row>36</xdr:row>
      <xdr:rowOff>67128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45357</xdr:rowOff>
    </xdr:from>
    <xdr:to>
      <xdr:col>21</xdr:col>
      <xdr:colOff>361950</xdr:colOff>
      <xdr:row>36</xdr:row>
      <xdr:rowOff>110672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110672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155122</xdr:rowOff>
    </xdr:from>
    <xdr:to>
      <xdr:col>24</xdr:col>
      <xdr:colOff>82550</xdr:colOff>
      <xdr:row>36</xdr:row>
      <xdr:rowOff>85272</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6459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199</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16328</xdr:rowOff>
    </xdr:from>
    <xdr:to>
      <xdr:col>22</xdr:col>
      <xdr:colOff>615950</xdr:colOff>
      <xdr:row>36</xdr:row>
      <xdr:rowOff>117928</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5621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128105</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166007</xdr:rowOff>
    </xdr:from>
    <xdr:to>
      <xdr:col>21</xdr:col>
      <xdr:colOff>412750</xdr:colOff>
      <xdr:row>36</xdr:row>
      <xdr:rowOff>96157</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106334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146249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年度は，類似団体平均を</a:t>
          </a:r>
          <a:r>
            <a:rPr lang="en-US" altLang="ja-JP" sz="1100" b="0" i="0">
              <a:solidFill>
                <a:schemeClr val="dk1"/>
              </a:solidFill>
              <a:effectLst/>
              <a:latin typeface="+mn-lt"/>
              <a:ea typeface="+mn-ea"/>
              <a:cs typeface="+mn-cs"/>
            </a:rPr>
            <a:t>7.2</a:t>
          </a:r>
          <a:r>
            <a:rPr lang="ja-JP" altLang="ja-JP" sz="1100" b="0" i="0">
              <a:solidFill>
                <a:schemeClr val="dk1"/>
              </a:solidFill>
              <a:effectLst/>
              <a:latin typeface="+mn-lt"/>
              <a:ea typeface="+mn-ea"/>
              <a:cs typeface="+mn-cs"/>
            </a:rPr>
            <a:t>ポイント下回った。公債費は，前年度と比較して約</a:t>
          </a:r>
          <a:r>
            <a:rPr lang="en-US" altLang="ja-JP" sz="1100" b="0" i="0">
              <a:solidFill>
                <a:schemeClr val="dk1"/>
              </a:solidFill>
              <a:effectLst/>
              <a:latin typeface="+mn-lt"/>
              <a:ea typeface="+mn-ea"/>
              <a:cs typeface="+mn-cs"/>
            </a:rPr>
            <a:t>4</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4,500</a:t>
          </a:r>
          <a:r>
            <a:rPr lang="ja-JP" altLang="ja-JP" sz="1100" b="0" i="0">
              <a:solidFill>
                <a:schemeClr val="dk1"/>
              </a:solidFill>
              <a:effectLst/>
              <a:latin typeface="+mn-lt"/>
              <a:ea typeface="+mn-ea"/>
              <a:cs typeface="+mn-cs"/>
            </a:rPr>
            <a:t>万円の減，</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ポイント改善した。平成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年度までは</a:t>
          </a:r>
          <a:r>
            <a:rPr lang="ja-JP" altLang="en-US" sz="1100" b="0" i="0">
              <a:solidFill>
                <a:schemeClr val="dk1"/>
              </a:solidFill>
              <a:effectLst/>
              <a:latin typeface="+mn-lt"/>
              <a:ea typeface="+mn-ea"/>
              <a:cs typeface="+mn-cs"/>
            </a:rPr>
            <a:t>臨時財政対策債の</a:t>
          </a:r>
          <a:r>
            <a:rPr lang="ja-JP" altLang="ja-JP" sz="1100" b="0" i="0">
              <a:solidFill>
                <a:schemeClr val="dk1"/>
              </a:solidFill>
              <a:effectLst/>
              <a:latin typeface="+mn-lt"/>
              <a:ea typeface="+mn-ea"/>
              <a:cs typeface="+mn-cs"/>
            </a:rPr>
            <a:t>借入れを行っておらず，公債費の抑制に努めてきた。今後も引き続き，地方債の借入については慎重に検討し，地方債償還金の減少に取り組む。</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66040</xdr:rowOff>
    </xdr:from>
    <xdr:to>
      <xdr:col>7</xdr:col>
      <xdr:colOff>15875</xdr:colOff>
      <xdr:row>75</xdr:row>
      <xdr:rowOff>54610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753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168911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9133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27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41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xdr:rowOff>
    </xdr:from>
    <xdr:to>
      <xdr:col>7</xdr:col>
      <xdr:colOff>66675</xdr:colOff>
      <xdr:row>74</xdr:row>
      <xdr:rowOff>116840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31767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100347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年度は前年度と比較して</a:t>
          </a:r>
          <a:r>
            <a:rPr lang="en-US" altLang="ja-JP" sz="1100" b="0" i="0">
              <a:solidFill>
                <a:schemeClr val="dk1"/>
              </a:solidFill>
              <a:effectLst/>
              <a:latin typeface="+mn-lt"/>
              <a:ea typeface="+mn-ea"/>
              <a:cs typeface="+mn-cs"/>
            </a:rPr>
            <a:t>0.7</a:t>
          </a:r>
          <a:r>
            <a:rPr lang="ja-JP" altLang="ja-JP" sz="1100" b="0" i="0">
              <a:solidFill>
                <a:schemeClr val="dk1"/>
              </a:solidFill>
              <a:effectLst/>
              <a:latin typeface="+mn-lt"/>
              <a:ea typeface="+mn-ea"/>
              <a:cs typeface="+mn-cs"/>
            </a:rPr>
            <a:t>ポイント改善したものの，類似団体のなかでは２番目に高い数値となっている。補助費や維持補修費については，改善が見られる。扶助費については，生活保護費，新たな私立保育所開園に伴う保育所入所児委託料の増加などによって増となったが，今後も大幅な削減は見込めず，増加していくと考えられる。その他の経費については引き続き経費の縮減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67564</xdr:rowOff>
    </xdr:from>
    <xdr:to>
      <xdr:col>24</xdr:col>
      <xdr:colOff>31750</xdr:colOff>
      <xdr:row>79</xdr:row>
      <xdr:rowOff>78994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54864"/>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51071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79</xdr:row>
      <xdr:rowOff>78994</xdr:rowOff>
    </xdr:from>
    <xdr:to>
      <xdr:col>24</xdr:col>
      <xdr:colOff>120650</xdr:colOff>
      <xdr:row>79</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153941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74</xdr:row>
      <xdr:rowOff>67564</xdr:rowOff>
    </xdr:from>
    <xdr:to>
      <xdr:col>24</xdr:col>
      <xdr:colOff>120650</xdr:colOff>
      <xdr:row>74</xdr:row>
      <xdr:rowOff>67564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79</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6235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120159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110998</xdr:rowOff>
    </xdr:from>
    <xdr:to>
      <xdr:col>22</xdr:col>
      <xdr:colOff>565150</xdr:colOff>
      <xdr:row>79</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655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133858</xdr:rowOff>
    </xdr:from>
    <xdr:to>
      <xdr:col>21</xdr:col>
      <xdr:colOff>361950</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78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79</xdr:row>
      <xdr:rowOff>170435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829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28194</xdr:rowOff>
    </xdr:from>
    <xdr:to>
      <xdr:col>24</xdr:col>
      <xdr:colOff>82550</xdr:colOff>
      <xdr:row>79</xdr:row>
      <xdr:rowOff>129794</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108221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60198</xdr:rowOff>
    </xdr:from>
    <xdr:to>
      <xdr:col>22</xdr:col>
      <xdr:colOff>615950</xdr:colOff>
      <xdr:row>79</xdr:row>
      <xdr:rowOff>161798</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146575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83058</xdr:rowOff>
    </xdr:from>
    <xdr:to>
      <xdr:col>21</xdr:col>
      <xdr:colOff>412750</xdr:colOff>
      <xdr:row>80</xdr:row>
      <xdr:rowOff>13208</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169435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119635</xdr:rowOff>
    </xdr:from>
    <xdr:to>
      <xdr:col>19</xdr:col>
      <xdr:colOff>6350</xdr:colOff>
      <xdr:row>80</xdr:row>
      <xdr:rowOff>49785</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34562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東京都国分寺市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74247</xdr:rowOff>
    </xdr:from>
    <xdr:to>
      <xdr:col>4</xdr:col>
      <xdr:colOff>1117600</xdr:colOff>
      <xdr:row>17</xdr:row>
      <xdr:rowOff>85174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36522"/>
          <a:ext cx="647700" cy="1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69835</xdr:rowOff>
    </xdr:from>
    <xdr:to>
      <xdr:col>4</xdr:col>
      <xdr:colOff>469900</xdr:colOff>
      <xdr:row>17</xdr:row>
      <xdr:rowOff>85174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32110"/>
          <a:ext cx="698500" cy="1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30973</xdr:rowOff>
    </xdr:from>
    <xdr:to>
      <xdr:col>3</xdr:col>
      <xdr:colOff>904875</xdr:colOff>
      <xdr:row>17</xdr:row>
      <xdr:rowOff>69835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93248"/>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136403</xdr:rowOff>
    </xdr:from>
    <xdr:to>
      <xdr:col>3</xdr:col>
      <xdr:colOff>206375</xdr:colOff>
      <xdr:row>17</xdr:row>
      <xdr:rowOff>30973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27228"/>
          <a:ext cx="698500" cy="6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101071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23447</xdr:rowOff>
    </xdr:from>
    <xdr:to>
      <xdr:col>5</xdr:col>
      <xdr:colOff>34925</xdr:colOff>
      <xdr:row>17</xdr:row>
      <xdr:rowOff>125047</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298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103474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9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34374</xdr:rowOff>
    </xdr:from>
    <xdr:to>
      <xdr:col>4</xdr:col>
      <xdr:colOff>520700</xdr:colOff>
      <xdr:row>17</xdr:row>
      <xdr:rowOff>135974</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299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120751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8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19035</xdr:rowOff>
    </xdr:from>
    <xdr:to>
      <xdr:col>3</xdr:col>
      <xdr:colOff>955675</xdr:colOff>
      <xdr:row>17</xdr:row>
      <xdr:rowOff>120635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298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105412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59,584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151623</xdr:rowOff>
    </xdr:from>
    <xdr:to>
      <xdr:col>3</xdr:col>
      <xdr:colOff>257175</xdr:colOff>
      <xdr:row>17</xdr:row>
      <xdr:rowOff>81773</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294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66550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61,284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85603</xdr:rowOff>
    </xdr:from>
    <xdr:to>
      <xdr:col>2</xdr:col>
      <xdr:colOff>692150</xdr:colOff>
      <xdr:row>17</xdr:row>
      <xdr:rowOff>15753</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287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173067</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9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162890</xdr:rowOff>
    </xdr:from>
    <xdr:to>
      <xdr:col>4</xdr:col>
      <xdr:colOff>1117600</xdr:colOff>
      <xdr:row>37</xdr:row>
      <xdr:rowOff>168567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87590"/>
          <a:ext cx="6477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190416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5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163195</xdr:rowOff>
    </xdr:from>
    <xdr:to>
      <xdr:col>4</xdr:col>
      <xdr:colOff>469900</xdr:colOff>
      <xdr:row>37</xdr:row>
      <xdr:rowOff>168567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16445"/>
          <a:ext cx="698500" cy="17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301536</xdr:rowOff>
    </xdr:from>
    <xdr:to>
      <xdr:col>3</xdr:col>
      <xdr:colOff>904875</xdr:colOff>
      <xdr:row>36</xdr:row>
      <xdr:rowOff>163195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11886"/>
          <a:ext cx="698500" cy="20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301536</xdr:rowOff>
    </xdr:from>
    <xdr:to>
      <xdr:col>3</xdr:col>
      <xdr:colOff>206375</xdr:colOff>
      <xdr:row>36</xdr:row>
      <xdr:rowOff>20434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11886"/>
          <a:ext cx="698500" cy="6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112090</xdr:rowOff>
    </xdr:from>
    <xdr:to>
      <xdr:col>5</xdr:col>
      <xdr:colOff>34925</xdr:colOff>
      <xdr:row>37</xdr:row>
      <xdr:rowOff>213690</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72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20667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117767</xdr:rowOff>
    </xdr:from>
    <xdr:to>
      <xdr:col>4</xdr:col>
      <xdr:colOff>520700</xdr:colOff>
      <xdr:row>37</xdr:row>
      <xdr:rowOff>219367</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724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204144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2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112395</xdr:rowOff>
    </xdr:from>
    <xdr:to>
      <xdr:col>3</xdr:col>
      <xdr:colOff>955675</xdr:colOff>
      <xdr:row>37</xdr:row>
      <xdr:rowOff>42545</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706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27322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5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250736</xdr:rowOff>
    </xdr:from>
    <xdr:to>
      <xdr:col>3</xdr:col>
      <xdr:colOff>257175</xdr:colOff>
      <xdr:row>36</xdr:row>
      <xdr:rowOff>9436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86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337113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4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312534</xdr:rowOff>
    </xdr:from>
    <xdr:to>
      <xdr:col>2</xdr:col>
      <xdr:colOff>692150</xdr:colOff>
      <xdr:row>36</xdr:row>
      <xdr:rowOff>71234</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92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56011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0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119,940
118,102
11.46
43,866,693
41,706,132
1,787,694
23,340,717
21,647,615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38006</xdr:rowOff>
    </xdr:from>
    <xdr:to>
      <xdr:col>6</xdr:col>
      <xdr:colOff>511175</xdr:colOff>
      <xdr:row>36</xdr:row>
      <xdr:rowOff>47346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0206"/>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4140</xdr:rowOff>
    </xdr:from>
    <xdr:to>
      <xdr:col>5</xdr:col>
      <xdr:colOff>358775</xdr:colOff>
      <xdr:row>36</xdr:row>
      <xdr:rowOff>47346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76340"/>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68965</xdr:rowOff>
    </xdr:from>
    <xdr:to>
      <xdr:col>4</xdr:col>
      <xdr:colOff>155575</xdr:colOff>
      <xdr:row>36</xdr:row>
      <xdr:rowOff>4140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9715"/>
          <a:ext cx="889000" cy="10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9953</xdr:rowOff>
    </xdr:from>
    <xdr:to>
      <xdr:col>2</xdr:col>
      <xdr:colOff>638175</xdr:colOff>
      <xdr:row>35</xdr:row>
      <xdr:rowOff>68965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10703"/>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158656</xdr:rowOff>
    </xdr:from>
    <xdr:to>
      <xdr:col>6</xdr:col>
      <xdr:colOff>561975</xdr:colOff>
      <xdr:row>36</xdr:row>
      <xdr:rowOff>88806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1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137083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167996</xdr:rowOff>
    </xdr:from>
    <xdr:to>
      <xdr:col>5</xdr:col>
      <xdr:colOff>409575</xdr:colOff>
      <xdr:row>36</xdr:row>
      <xdr:rowOff>98146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89273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124790</xdr:rowOff>
    </xdr:from>
    <xdr:to>
      <xdr:col>4</xdr:col>
      <xdr:colOff>206375</xdr:colOff>
      <xdr:row>36</xdr:row>
      <xdr:rowOff>54940</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1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71467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18165</xdr:rowOff>
    </xdr:from>
    <xdr:to>
      <xdr:col>3</xdr:col>
      <xdr:colOff>3175</xdr:colOff>
      <xdr:row>35</xdr:row>
      <xdr:rowOff>119765</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136292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130603</xdr:rowOff>
    </xdr:from>
    <xdr:to>
      <xdr:col>1</xdr:col>
      <xdr:colOff>485775</xdr:colOff>
      <xdr:row>35</xdr:row>
      <xdr:rowOff>60753</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9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51880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5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169349</xdr:rowOff>
    </xdr:from>
    <xdr:to>
      <xdr:col>6</xdr:col>
      <xdr:colOff>511175</xdr:colOff>
      <xdr:row>56</xdr:row>
      <xdr:rowOff>17559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9099"/>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17559</xdr:rowOff>
    </xdr:from>
    <xdr:to>
      <xdr:col>5</xdr:col>
      <xdr:colOff>358775</xdr:colOff>
      <xdr:row>56</xdr:row>
      <xdr:rowOff>154696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18759"/>
          <a:ext cx="889000" cy="13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154696</xdr:rowOff>
    </xdr:from>
    <xdr:to>
      <xdr:col>4</xdr:col>
      <xdr:colOff>155575</xdr:colOff>
      <xdr:row>56</xdr:row>
      <xdr:rowOff>162171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5896"/>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39939</xdr:rowOff>
    </xdr:from>
    <xdr:to>
      <xdr:col>2</xdr:col>
      <xdr:colOff>638175</xdr:colOff>
      <xdr:row>56</xdr:row>
      <xdr:rowOff>162171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41139"/>
          <a:ext cx="889000" cy="1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118549</xdr:rowOff>
    </xdr:from>
    <xdr:to>
      <xdr:col>6</xdr:col>
      <xdr:colOff>561975</xdr:colOff>
      <xdr:row>56</xdr:row>
      <xdr:rowOff>48699</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5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141426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61,203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138209</xdr:rowOff>
    </xdr:from>
    <xdr:to>
      <xdr:col>5</xdr:col>
      <xdr:colOff>409575</xdr:colOff>
      <xdr:row>56</xdr:row>
      <xdr:rowOff>68359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5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84886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103896</xdr:rowOff>
    </xdr:from>
    <xdr:to>
      <xdr:col>4</xdr:col>
      <xdr:colOff>206375</xdr:colOff>
      <xdr:row>57</xdr:row>
      <xdr:rowOff>34046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7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50573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8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111371</xdr:rowOff>
    </xdr:from>
    <xdr:to>
      <xdr:col>3</xdr:col>
      <xdr:colOff>3175</xdr:colOff>
      <xdr:row>57</xdr:row>
      <xdr:rowOff>41521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7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58048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160589</xdr:rowOff>
    </xdr:from>
    <xdr:to>
      <xdr:col>1</xdr:col>
      <xdr:colOff>485775</xdr:colOff>
      <xdr:row>56</xdr:row>
      <xdr:rowOff>90739</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5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107266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72262</xdr:rowOff>
    </xdr:from>
    <xdr:to>
      <xdr:col>6</xdr:col>
      <xdr:colOff>511175</xdr:colOff>
      <xdr:row>77</xdr:row>
      <xdr:rowOff>108838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73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72262</xdr:rowOff>
    </xdr:from>
    <xdr:to>
      <xdr:col>5</xdr:col>
      <xdr:colOff>358775</xdr:colOff>
      <xdr:row>77</xdr:row>
      <xdr:rowOff>80435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73912"/>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72492</xdr:rowOff>
    </xdr:from>
    <xdr:to>
      <xdr:col>4</xdr:col>
      <xdr:colOff>155575</xdr:colOff>
      <xdr:row>77</xdr:row>
      <xdr:rowOff>80435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4142"/>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55232</xdr:rowOff>
    </xdr:from>
    <xdr:to>
      <xdr:col>2</xdr:col>
      <xdr:colOff>638175</xdr:colOff>
      <xdr:row>77</xdr:row>
      <xdr:rowOff>72492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56882"/>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58038</xdr:rowOff>
    </xdr:from>
    <xdr:to>
      <xdr:col>6</xdr:col>
      <xdr:colOff>561975</xdr:colOff>
      <xdr:row>77</xdr:row>
      <xdr:rowOff>159638</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45847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144415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21462</xdr:rowOff>
    </xdr:from>
    <xdr:to>
      <xdr:col>5</xdr:col>
      <xdr:colOff>409575</xdr:colOff>
      <xdr:row>77</xdr:row>
      <xdr:rowOff>123062</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3746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114189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7" y="1331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29635</xdr:rowOff>
    </xdr:from>
    <xdr:to>
      <xdr:col>4</xdr:col>
      <xdr:colOff>206375</xdr:colOff>
      <xdr:row>77</xdr:row>
      <xdr:rowOff>131235</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2857500" y="13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122362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7" y="1332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21692</xdr:rowOff>
    </xdr:from>
    <xdr:to>
      <xdr:col>3</xdr:col>
      <xdr:colOff>3175</xdr:colOff>
      <xdr:row>77</xdr:row>
      <xdr:rowOff>123292</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968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114419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7" y="1331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4432</xdr:rowOff>
    </xdr:from>
    <xdr:to>
      <xdr:col>1</xdr:col>
      <xdr:colOff>485775</xdr:colOff>
      <xdr:row>77</xdr:row>
      <xdr:rowOff>106032</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079500" y="132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97159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7" y="1329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35851</xdr:rowOff>
    </xdr:from>
    <xdr:to>
      <xdr:col>6</xdr:col>
      <xdr:colOff>511175</xdr:colOff>
      <xdr:row>97</xdr:row>
      <xdr:rowOff>110341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66501"/>
          <a:ext cx="838200" cy="7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110341</xdr:rowOff>
    </xdr:from>
    <xdr:to>
      <xdr:col>5</xdr:col>
      <xdr:colOff>358775</xdr:colOff>
      <xdr:row>98</xdr:row>
      <xdr:rowOff>48506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40991"/>
          <a:ext cx="889000" cy="1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48506</xdr:rowOff>
    </xdr:from>
    <xdr:to>
      <xdr:col>4</xdr:col>
      <xdr:colOff>155575</xdr:colOff>
      <xdr:row>98</xdr:row>
      <xdr:rowOff>94633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50606"/>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94633</xdr:rowOff>
    </xdr:from>
    <xdr:to>
      <xdr:col>2</xdr:col>
      <xdr:colOff>638175</xdr:colOff>
      <xdr:row>98</xdr:row>
      <xdr:rowOff>134769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96733"/>
          <a:ext cx="8890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156501</xdr:rowOff>
    </xdr:from>
    <xdr:to>
      <xdr:col>6</xdr:col>
      <xdr:colOff>561975</xdr:colOff>
      <xdr:row>97</xdr:row>
      <xdr:rowOff>86651</xdr:rowOff>
    </xdr:to>
    <xdr:sp macro="" textlink="">
      <xdr:nvSpPr>
        <xdr:cNvPr id="251" name="円/楕円 250">
          <a:extLst>
            <a:ext uri="{FF2B5EF4-FFF2-40B4-BE49-F238E27FC236}">
              <a16:creationId xmlns:a16="http://schemas.microsoft.com/office/drawing/2014/main" id="{00000000-0008-0000-0600-0000FB000000}"/>
            </a:ext>
          </a:extLst>
        </xdr:cNvPr>
        <xdr:cNvSpPr/>
      </xdr:nvSpPr>
      <xdr:spPr>
        <a:xfrm>
          <a:off x="4584700" y="166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134928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9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59541</xdr:rowOff>
    </xdr:from>
    <xdr:to>
      <xdr:col>5</xdr:col>
      <xdr:colOff>409575</xdr:colOff>
      <xdr:row>97</xdr:row>
      <xdr:rowOff>161141</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3746500" y="166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152268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169156</xdr:rowOff>
    </xdr:from>
    <xdr:to>
      <xdr:col>4</xdr:col>
      <xdr:colOff>206375</xdr:colOff>
      <xdr:row>98</xdr:row>
      <xdr:rowOff>99306</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2857500" y="167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90433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9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43833</xdr:rowOff>
    </xdr:from>
    <xdr:to>
      <xdr:col>3</xdr:col>
      <xdr:colOff>3175</xdr:colOff>
      <xdr:row>98</xdr:row>
      <xdr:rowOff>145433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1968500" y="168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136560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3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83969</xdr:rowOff>
    </xdr:from>
    <xdr:to>
      <xdr:col>1</xdr:col>
      <xdr:colOff>485775</xdr:colOff>
      <xdr:row>99</xdr:row>
      <xdr:rowOff>14119</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079500" y="16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5246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165329</xdr:rowOff>
    </xdr:from>
    <xdr:to>
      <xdr:col>15</xdr:col>
      <xdr:colOff>180975</xdr:colOff>
      <xdr:row>37</xdr:row>
      <xdr:rowOff>51854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37529"/>
          <a:ext cx="838200" cy="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18262</xdr:rowOff>
    </xdr:from>
    <xdr:to>
      <xdr:col>14</xdr:col>
      <xdr:colOff>28575</xdr:colOff>
      <xdr:row>37</xdr:row>
      <xdr:rowOff>51854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61912"/>
          <a:ext cx="889000" cy="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18262</xdr:rowOff>
    </xdr:from>
    <xdr:to>
      <xdr:col>12</xdr:col>
      <xdr:colOff>511175</xdr:colOff>
      <xdr:row>37</xdr:row>
      <xdr:rowOff>58890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61912"/>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38811</xdr:rowOff>
    </xdr:from>
    <xdr:to>
      <xdr:col>11</xdr:col>
      <xdr:colOff>307975</xdr:colOff>
      <xdr:row>37</xdr:row>
      <xdr:rowOff>58890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82461"/>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114529</xdr:rowOff>
    </xdr:from>
    <xdr:to>
      <xdr:col>15</xdr:col>
      <xdr:colOff>231775</xdr:colOff>
      <xdr:row>37</xdr:row>
      <xdr:rowOff>44679</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92956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1054</xdr:rowOff>
    </xdr:from>
    <xdr:to>
      <xdr:col>14</xdr:col>
      <xdr:colOff>79375</xdr:colOff>
      <xdr:row>37</xdr:row>
      <xdr:rowOff>102654</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3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93781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3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138912</xdr:rowOff>
    </xdr:from>
    <xdr:to>
      <xdr:col>12</xdr:col>
      <xdr:colOff>561975</xdr:colOff>
      <xdr:row>37</xdr:row>
      <xdr:rowOff>69062</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3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60189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8090</xdr:rowOff>
    </xdr:from>
    <xdr:to>
      <xdr:col>11</xdr:col>
      <xdr:colOff>358775</xdr:colOff>
      <xdr:row>37</xdr:row>
      <xdr:rowOff>109690</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100817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159461</xdr:rowOff>
    </xdr:from>
    <xdr:to>
      <xdr:col>10</xdr:col>
      <xdr:colOff>155575</xdr:colOff>
      <xdr:row>37</xdr:row>
      <xdr:rowOff>89611</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80738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159712</xdr:rowOff>
    </xdr:from>
    <xdr:to>
      <xdr:col>15</xdr:col>
      <xdr:colOff>180975</xdr:colOff>
      <xdr:row>58</xdr:row>
      <xdr:rowOff>169432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103812"/>
          <a:ext cx="8382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133872</xdr:rowOff>
    </xdr:from>
    <xdr:to>
      <xdr:col>14</xdr:col>
      <xdr:colOff>28575</xdr:colOff>
      <xdr:row>58</xdr:row>
      <xdr:rowOff>169432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77972"/>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9659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74016</xdr:rowOff>
    </xdr:from>
    <xdr:to>
      <xdr:col>12</xdr:col>
      <xdr:colOff>511175</xdr:colOff>
      <xdr:row>58</xdr:row>
      <xdr:rowOff>133872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18116"/>
          <a:ext cx="8890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14927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74016</xdr:rowOff>
    </xdr:from>
    <xdr:to>
      <xdr:col>11</xdr:col>
      <xdr:colOff>307975</xdr:colOff>
      <xdr:row>58</xdr:row>
      <xdr:rowOff>149416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18116"/>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108912</xdr:rowOff>
    </xdr:from>
    <xdr:to>
      <xdr:col>15</xdr:col>
      <xdr:colOff>231775</xdr:colOff>
      <xdr:row>59</xdr:row>
      <xdr:rowOff>39062</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100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118632</xdr:rowOff>
    </xdr:from>
    <xdr:to>
      <xdr:col>14</xdr:col>
      <xdr:colOff>79375</xdr:colOff>
      <xdr:row>59</xdr:row>
      <xdr:rowOff>48782</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100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39909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83072</xdr:rowOff>
    </xdr:from>
    <xdr:to>
      <xdr:col>12</xdr:col>
      <xdr:colOff>561975</xdr:colOff>
      <xdr:row>59</xdr:row>
      <xdr:rowOff>13222</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1002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4349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23216</xdr:rowOff>
    </xdr:from>
    <xdr:to>
      <xdr:col>11</xdr:col>
      <xdr:colOff>358775</xdr:colOff>
      <xdr:row>58</xdr:row>
      <xdr:rowOff>124816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99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141343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98616</xdr:rowOff>
    </xdr:from>
    <xdr:to>
      <xdr:col>10</xdr:col>
      <xdr:colOff>155575</xdr:colOff>
      <xdr:row>59</xdr:row>
      <xdr:rowOff>28766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19893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122464</xdr:rowOff>
    </xdr:from>
    <xdr:to>
      <xdr:col>15</xdr:col>
      <xdr:colOff>180975</xdr:colOff>
      <xdr:row>78</xdr:row>
      <xdr:rowOff>133279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95564"/>
          <a:ext cx="838200" cy="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a:extLst>
            <a:ext uri="{FF2B5EF4-FFF2-40B4-BE49-F238E27FC236}">
              <a16:creationId xmlns:a16="http://schemas.microsoft.com/office/drawing/2014/main" id="{00000000-0008-0000-0600-000093010000}"/>
            </a:ext>
          </a:extLst>
        </xdr:cNvPr>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82479</xdr:rowOff>
    </xdr:from>
    <xdr:to>
      <xdr:col>15</xdr:col>
      <xdr:colOff>231775</xdr:colOff>
      <xdr:row>79</xdr:row>
      <xdr:rowOff>12629</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15984</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71664</xdr:rowOff>
    </xdr:from>
    <xdr:to>
      <xdr:col>14</xdr:col>
      <xdr:colOff>79375</xdr:colOff>
      <xdr:row>79</xdr:row>
      <xdr:rowOff>1814</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4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164391</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7" y="1353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a:extLst>
            <a:ext uri="{FF2B5EF4-FFF2-40B4-BE49-F238E27FC236}">
              <a16:creationId xmlns:a16="http://schemas.microsoft.com/office/drawing/2014/main" id="{00000000-0008-0000-0600-00009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a:extLst>
            <a:ext uri="{FF2B5EF4-FFF2-40B4-BE49-F238E27FC236}">
              <a16:creationId xmlns:a16="http://schemas.microsoft.com/office/drawing/2014/main" id="{00000000-0008-0000-0600-0000A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23898</xdr:rowOff>
    </xdr:from>
    <xdr:to>
      <xdr:col>15</xdr:col>
      <xdr:colOff>180975</xdr:colOff>
      <xdr:row>98</xdr:row>
      <xdr:rowOff>40880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825998"/>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a:extLst>
            <a:ext uri="{FF2B5EF4-FFF2-40B4-BE49-F238E27FC236}">
              <a16:creationId xmlns:a16="http://schemas.microsoft.com/office/drawing/2014/main" id="{00000000-0008-0000-0600-0000C0010000}"/>
            </a:ext>
          </a:extLst>
        </xdr:cNvPr>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144548</xdr:rowOff>
    </xdr:from>
    <xdr:to>
      <xdr:col>15</xdr:col>
      <xdr:colOff>231775</xdr:colOff>
      <xdr:row>98</xdr:row>
      <xdr:rowOff>74698</xdr:rowOff>
    </xdr:to>
    <xdr:sp macro="" textlink="">
      <xdr:nvSpPr>
        <xdr:cNvPr id="455" name="円/楕円 454">
          <a:extLst>
            <a:ext uri="{FF2B5EF4-FFF2-40B4-BE49-F238E27FC236}">
              <a16:creationId xmlns:a16="http://schemas.microsoft.com/office/drawing/2014/main" id="{00000000-0008-0000-0600-0000C7010000}"/>
            </a:ext>
          </a:extLst>
        </xdr:cNvPr>
        <xdr:cNvSpPr/>
      </xdr:nvSpPr>
      <xdr:spPr>
        <a:xfrm>
          <a:off x="10426700" y="167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122975</xdr:rowOff>
    </xdr:from>
    <xdr:ext cx="469744" cy="259045"/>
    <xdr:sp macro="" textlink="">
      <xdr:nvSpPr>
        <xdr:cNvPr id="456" name="普通建設事業費 （ うち更新整備　）該当値テキスト">
          <a:extLst>
            <a:ext uri="{FF2B5EF4-FFF2-40B4-BE49-F238E27FC236}">
              <a16:creationId xmlns:a16="http://schemas.microsoft.com/office/drawing/2014/main" id="{00000000-0008-0000-0600-0000C8010000}"/>
            </a:ext>
          </a:extLst>
        </xdr:cNvPr>
        <xdr:cNvSpPr txBox="1"/>
      </xdr:nvSpPr>
      <xdr:spPr>
        <a:xfrm>
          <a:off x="10528300" y="16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161530</xdr:rowOff>
    </xdr:from>
    <xdr:to>
      <xdr:col>14</xdr:col>
      <xdr:colOff>79375</xdr:colOff>
      <xdr:row>98</xdr:row>
      <xdr:rowOff>91680</xdr:rowOff>
    </xdr:to>
    <xdr:sp macro="" textlink="">
      <xdr:nvSpPr>
        <xdr:cNvPr id="457" name="円/楕円 456">
          <a:extLst>
            <a:ext uri="{FF2B5EF4-FFF2-40B4-BE49-F238E27FC236}">
              <a16:creationId xmlns:a16="http://schemas.microsoft.com/office/drawing/2014/main" id="{00000000-0008-0000-0600-0000C9010000}"/>
            </a:ext>
          </a:extLst>
        </xdr:cNvPr>
        <xdr:cNvSpPr/>
      </xdr:nvSpPr>
      <xdr:spPr>
        <a:xfrm>
          <a:off x="9588500" y="167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82807</xdr:rowOff>
    </xdr:from>
    <xdr:ext cx="469744"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404427" y="1688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a:extLst>
            <a:ext uri="{FF2B5EF4-FFF2-40B4-BE49-F238E27FC236}">
              <a16:creationId xmlns:a16="http://schemas.microsoft.com/office/drawing/2014/main" id="{00000000-0008-0000-0600-0000C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a:extLst>
            <a:ext uri="{FF2B5EF4-FFF2-40B4-BE49-F238E27FC236}">
              <a16:creationId xmlns:a16="http://schemas.microsoft.com/office/drawing/2014/main" id="{00000000-0008-0000-0600-0000C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a:extLst>
            <a:ext uri="{FF2B5EF4-FFF2-40B4-BE49-F238E27FC236}">
              <a16:creationId xmlns:a16="http://schemas.microsoft.com/office/drawing/2014/main" id="{00000000-0008-0000-0600-0000C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a:extLst>
            <a:ext uri="{FF2B5EF4-FFF2-40B4-BE49-F238E27FC236}">
              <a16:creationId xmlns:a16="http://schemas.microsoft.com/office/drawing/2014/main" id="{00000000-0008-0000-0600-0000E5010000}"/>
            </a:ext>
          </a:extLst>
        </xdr:cNvPr>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a:extLst>
            <a:ext uri="{FF2B5EF4-FFF2-40B4-BE49-F238E27FC236}">
              <a16:creationId xmlns:a16="http://schemas.microsoft.com/office/drawing/2014/main" id="{00000000-0008-0000-0600-0000E7010000}"/>
            </a:ext>
          </a:extLst>
        </xdr:cNvPr>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98291</xdr:rowOff>
    </xdr:from>
    <xdr:to>
      <xdr:col>23</xdr:col>
      <xdr:colOff>517525</xdr:colOff>
      <xdr:row>39</xdr:row>
      <xdr:rowOff>98813</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5481300" y="6784841"/>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a:extLst>
            <a:ext uri="{FF2B5EF4-FFF2-40B4-BE49-F238E27FC236}">
              <a16:creationId xmlns:a16="http://schemas.microsoft.com/office/drawing/2014/main" id="{00000000-0008-0000-0600-0000EA010000}"/>
            </a:ext>
          </a:extLst>
        </xdr:cNvPr>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a:extLst>
            <a:ext uri="{FF2B5EF4-FFF2-40B4-BE49-F238E27FC236}">
              <a16:creationId xmlns:a16="http://schemas.microsoft.com/office/drawing/2014/main" id="{00000000-0008-0000-0600-0000EB010000}"/>
            </a:ext>
          </a:extLst>
        </xdr:cNvPr>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98209</xdr:rowOff>
    </xdr:from>
    <xdr:to>
      <xdr:col>22</xdr:col>
      <xdr:colOff>365125</xdr:colOff>
      <xdr:row>39</xdr:row>
      <xdr:rowOff>98291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4592300" y="678475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a:extLst>
            <a:ext uri="{FF2B5EF4-FFF2-40B4-BE49-F238E27FC236}">
              <a16:creationId xmlns:a16="http://schemas.microsoft.com/office/drawing/2014/main" id="{00000000-0008-0000-0600-0000ED010000}"/>
            </a:ext>
          </a:extLst>
        </xdr:cNvPr>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98209</xdr:rowOff>
    </xdr:from>
    <xdr:to>
      <xdr:col>21</xdr:col>
      <xdr:colOff>161925</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3703300" y="678475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97180</xdr:rowOff>
    </xdr:from>
    <xdr:to>
      <xdr:col>19</xdr:col>
      <xdr:colOff>644525</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814300" y="678373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48013</xdr:rowOff>
    </xdr:from>
    <xdr:to>
      <xdr:col>23</xdr:col>
      <xdr:colOff>568325</xdr:colOff>
      <xdr:row>39</xdr:row>
      <xdr:rowOff>149613</xdr:rowOff>
    </xdr:to>
    <xdr:sp macro="" textlink="">
      <xdr:nvSpPr>
        <xdr:cNvPr id="508" name="円/楕円 507">
          <a:extLst>
            <a:ext uri="{FF2B5EF4-FFF2-40B4-BE49-F238E27FC236}">
              <a16:creationId xmlns:a16="http://schemas.microsoft.com/office/drawing/2014/main" id="{00000000-0008-0000-0600-0000FC010000}"/>
            </a:ext>
          </a:extLst>
        </xdr:cNvPr>
        <xdr:cNvSpPr/>
      </xdr:nvSpPr>
      <xdr:spPr>
        <a:xfrm>
          <a:off x="162687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13802</xdr:rowOff>
    </xdr:from>
    <xdr:ext cx="249299" cy="259045"/>
    <xdr:sp macro="" textlink="">
      <xdr:nvSpPr>
        <xdr:cNvPr id="509" name="災害復旧事業費該当値テキスト">
          <a:extLst>
            <a:ext uri="{FF2B5EF4-FFF2-40B4-BE49-F238E27FC236}">
              <a16:creationId xmlns:a16="http://schemas.microsoft.com/office/drawing/2014/main" id="{00000000-0008-0000-0600-0000FD010000}"/>
            </a:ext>
          </a:extLst>
        </xdr:cNvPr>
        <xdr:cNvSpPr txBox="1"/>
      </xdr:nvSpPr>
      <xdr:spPr>
        <a:xfrm>
          <a:off x="16370300" y="670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47491</xdr:rowOff>
    </xdr:from>
    <xdr:to>
      <xdr:col>22</xdr:col>
      <xdr:colOff>415925</xdr:colOff>
      <xdr:row>39</xdr:row>
      <xdr:rowOff>149091</xdr:rowOff>
    </xdr:to>
    <xdr:sp macro="" textlink="">
      <xdr:nvSpPr>
        <xdr:cNvPr id="510" name="円/楕円 509">
          <a:extLst>
            <a:ext uri="{FF2B5EF4-FFF2-40B4-BE49-F238E27FC236}">
              <a16:creationId xmlns:a16="http://schemas.microsoft.com/office/drawing/2014/main" id="{00000000-0008-0000-0600-0000FE010000}"/>
            </a:ext>
          </a:extLst>
        </xdr:cNvPr>
        <xdr:cNvSpPr/>
      </xdr:nvSpPr>
      <xdr:spPr>
        <a:xfrm>
          <a:off x="15430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140218</xdr:rowOff>
    </xdr:from>
    <xdr:ext cx="31393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324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47409</xdr:rowOff>
    </xdr:from>
    <xdr:to>
      <xdr:col>21</xdr:col>
      <xdr:colOff>212725</xdr:colOff>
      <xdr:row>39</xdr:row>
      <xdr:rowOff>149009</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4541500" y="67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140136</xdr:rowOff>
    </xdr:from>
    <xdr:ext cx="313932"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35333" y="6826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46380</xdr:rowOff>
    </xdr:from>
    <xdr:to>
      <xdr:col>18</xdr:col>
      <xdr:colOff>492125</xdr:colOff>
      <xdr:row>39</xdr:row>
      <xdr:rowOff>147980</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2763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139107</xdr:rowOff>
    </xdr:from>
    <xdr:ext cx="378565"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25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a:extLst>
            <a:ext uri="{FF2B5EF4-FFF2-40B4-BE49-F238E27FC236}">
              <a16:creationId xmlns:a16="http://schemas.microsoft.com/office/drawing/2014/main" id="{00000000-0008-0000-0600-00001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a:extLst>
            <a:ext uri="{FF2B5EF4-FFF2-40B4-BE49-F238E27FC236}">
              <a16:creationId xmlns:a16="http://schemas.microsoft.com/office/drawing/2014/main" id="{00000000-0008-0000-0600-00001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a:extLst>
            <a:ext uri="{FF2B5EF4-FFF2-40B4-BE49-F238E27FC236}">
              <a16:creationId xmlns:a16="http://schemas.microsoft.com/office/drawing/2014/main" id="{00000000-0008-0000-0600-00001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a:extLst>
            <a:ext uri="{FF2B5EF4-FFF2-40B4-BE49-F238E27FC236}">
              <a16:creationId xmlns:a16="http://schemas.microsoft.com/office/drawing/2014/main" id="{00000000-0008-0000-0600-00001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a:extLst>
            <a:ext uri="{FF2B5EF4-FFF2-40B4-BE49-F238E27FC236}">
              <a16:creationId xmlns:a16="http://schemas.microsoft.com/office/drawing/2014/main" id="{00000000-0008-0000-0600-00001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a:extLst>
            <a:ext uri="{FF2B5EF4-FFF2-40B4-BE49-F238E27FC236}">
              <a16:creationId xmlns:a16="http://schemas.microsoft.com/office/drawing/2014/main" id="{00000000-0008-0000-0600-00001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a:extLst>
            <a:ext uri="{FF2B5EF4-FFF2-40B4-BE49-F238E27FC236}">
              <a16:creationId xmlns:a16="http://schemas.microsoft.com/office/drawing/2014/main" id="{00000000-0008-0000-0600-00002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a:extLst>
            <a:ext uri="{FF2B5EF4-FFF2-40B4-BE49-F238E27FC236}">
              <a16:creationId xmlns:a16="http://schemas.microsoft.com/office/drawing/2014/main" id="{00000000-0008-0000-0600-00004F020000}"/>
            </a:ext>
          </a:extLst>
        </xdr:cNvPr>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a:extLst>
            <a:ext uri="{FF2B5EF4-FFF2-40B4-BE49-F238E27FC236}">
              <a16:creationId xmlns:a16="http://schemas.microsoft.com/office/drawing/2014/main" id="{00000000-0008-0000-0600-000051020000}"/>
            </a:ext>
          </a:extLst>
        </xdr:cNvPr>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128518</xdr:rowOff>
    </xdr:from>
    <xdr:to>
      <xdr:col>23</xdr:col>
      <xdr:colOff>517525</xdr:colOff>
      <xdr:row>77</xdr:row>
      <xdr:rowOff>38297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5481300" y="13158718"/>
          <a:ext cx="8382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a:extLst>
            <a:ext uri="{FF2B5EF4-FFF2-40B4-BE49-F238E27FC236}">
              <a16:creationId xmlns:a16="http://schemas.microsoft.com/office/drawing/2014/main" id="{00000000-0008-0000-0600-000054020000}"/>
            </a:ext>
          </a:extLst>
        </xdr:cNvPr>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a:extLst>
            <a:ext uri="{FF2B5EF4-FFF2-40B4-BE49-F238E27FC236}">
              <a16:creationId xmlns:a16="http://schemas.microsoft.com/office/drawing/2014/main" id="{00000000-0008-0000-0600-000055020000}"/>
            </a:ext>
          </a:extLst>
        </xdr:cNvPr>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80263</xdr:rowOff>
    </xdr:from>
    <xdr:to>
      <xdr:col>22</xdr:col>
      <xdr:colOff>365125</xdr:colOff>
      <xdr:row>76</xdr:row>
      <xdr:rowOff>128518</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4592300" y="13110463"/>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a:extLst>
            <a:ext uri="{FF2B5EF4-FFF2-40B4-BE49-F238E27FC236}">
              <a16:creationId xmlns:a16="http://schemas.microsoft.com/office/drawing/2014/main" id="{00000000-0008-0000-0600-000057020000}"/>
            </a:ext>
          </a:extLst>
        </xdr:cNvPr>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24161</xdr:rowOff>
    </xdr:from>
    <xdr:to>
      <xdr:col>21</xdr:col>
      <xdr:colOff>161925</xdr:colOff>
      <xdr:row>76</xdr:row>
      <xdr:rowOff>80263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3703300" y="13054361"/>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97333</xdr:rowOff>
    </xdr:from>
    <xdr:to>
      <xdr:col>19</xdr:col>
      <xdr:colOff>644525</xdr:colOff>
      <xdr:row>76</xdr:row>
      <xdr:rowOff>24161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814300" y="12956083"/>
          <a:ext cx="889000" cy="9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158947</xdr:rowOff>
    </xdr:from>
    <xdr:to>
      <xdr:col>23</xdr:col>
      <xdr:colOff>568325</xdr:colOff>
      <xdr:row>77</xdr:row>
      <xdr:rowOff>89097</xdr:rowOff>
    </xdr:to>
    <xdr:sp macro="" textlink="">
      <xdr:nvSpPr>
        <xdr:cNvPr id="614" name="円/楕円 613">
          <a:extLst>
            <a:ext uri="{FF2B5EF4-FFF2-40B4-BE49-F238E27FC236}">
              <a16:creationId xmlns:a16="http://schemas.microsoft.com/office/drawing/2014/main" id="{00000000-0008-0000-0600-000066020000}"/>
            </a:ext>
          </a:extLst>
        </xdr:cNvPr>
        <xdr:cNvSpPr/>
      </xdr:nvSpPr>
      <xdr:spPr>
        <a:xfrm>
          <a:off x="16268700" y="131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73874</xdr:rowOff>
    </xdr:from>
    <xdr:ext cx="534377" cy="259045"/>
    <xdr:sp macro="" textlink="">
      <xdr:nvSpPr>
        <xdr:cNvPr id="615" name="公債費該当値テキスト">
          <a:extLst>
            <a:ext uri="{FF2B5EF4-FFF2-40B4-BE49-F238E27FC236}">
              <a16:creationId xmlns:a16="http://schemas.microsoft.com/office/drawing/2014/main" id="{00000000-0008-0000-0600-000067020000}"/>
            </a:ext>
          </a:extLst>
        </xdr:cNvPr>
        <xdr:cNvSpPr txBox="1"/>
      </xdr:nvSpPr>
      <xdr:spPr>
        <a:xfrm>
          <a:off x="16370300" y="131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77718</xdr:rowOff>
    </xdr:from>
    <xdr:to>
      <xdr:col>22</xdr:col>
      <xdr:colOff>415925</xdr:colOff>
      <xdr:row>77</xdr:row>
      <xdr:rowOff>7868</xdr:rowOff>
    </xdr:to>
    <xdr:sp macro="" textlink="">
      <xdr:nvSpPr>
        <xdr:cNvPr id="616" name="円/楕円 615">
          <a:extLst>
            <a:ext uri="{FF2B5EF4-FFF2-40B4-BE49-F238E27FC236}">
              <a16:creationId xmlns:a16="http://schemas.microsoft.com/office/drawing/2014/main" id="{00000000-0008-0000-0600-000068020000}"/>
            </a:ext>
          </a:extLst>
        </xdr:cNvPr>
        <xdr:cNvSpPr/>
      </xdr:nvSpPr>
      <xdr:spPr>
        <a:xfrm>
          <a:off x="15430500" y="131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170445</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29463</xdr:rowOff>
    </xdr:from>
    <xdr:to>
      <xdr:col>21</xdr:col>
      <xdr:colOff>212725</xdr:colOff>
      <xdr:row>76</xdr:row>
      <xdr:rowOff>131063</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4541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122190</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144812</xdr:rowOff>
    </xdr:from>
    <xdr:to>
      <xdr:col>20</xdr:col>
      <xdr:colOff>9525</xdr:colOff>
      <xdr:row>76</xdr:row>
      <xdr:rowOff>74963</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3652500" y="13003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66088</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30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46533</xdr:rowOff>
    </xdr:from>
    <xdr:to>
      <xdr:col>18</xdr:col>
      <xdr:colOff>492125</xdr:colOff>
      <xdr:row>75</xdr:row>
      <xdr:rowOff>148134</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2763500" y="12905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139259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9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a:extLst>
            <a:ext uri="{FF2B5EF4-FFF2-40B4-BE49-F238E27FC236}">
              <a16:creationId xmlns:a16="http://schemas.microsoft.com/office/drawing/2014/main" id="{00000000-0008-0000-0600-00007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a:extLst>
            <a:ext uri="{FF2B5EF4-FFF2-40B4-BE49-F238E27FC236}">
              <a16:creationId xmlns:a16="http://schemas.microsoft.com/office/drawing/2014/main" id="{00000000-0008-0000-0600-00008A020000}"/>
            </a:ext>
          </a:extLst>
        </xdr:cNvPr>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a:extLst>
            <a:ext uri="{FF2B5EF4-FFF2-40B4-BE49-F238E27FC236}">
              <a16:creationId xmlns:a16="http://schemas.microsoft.com/office/drawing/2014/main" id="{00000000-0008-0000-0600-00008C020000}"/>
            </a:ext>
          </a:extLst>
        </xdr:cNvPr>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51215</xdr:rowOff>
    </xdr:from>
    <xdr:to>
      <xdr:col>23</xdr:col>
      <xdr:colOff>517525</xdr:colOff>
      <xdr:row>99</xdr:row>
      <xdr:rowOff>65441</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5481300" y="17024765"/>
          <a:ext cx="8382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a:extLst>
            <a:ext uri="{FF2B5EF4-FFF2-40B4-BE49-F238E27FC236}">
              <a16:creationId xmlns:a16="http://schemas.microsoft.com/office/drawing/2014/main" id="{00000000-0008-0000-0600-00008F020000}"/>
            </a:ext>
          </a:extLst>
        </xdr:cNvPr>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a:extLst>
            <a:ext uri="{FF2B5EF4-FFF2-40B4-BE49-F238E27FC236}">
              <a16:creationId xmlns:a16="http://schemas.microsoft.com/office/drawing/2014/main" id="{00000000-0008-0000-0600-000090020000}"/>
            </a:ext>
          </a:extLst>
        </xdr:cNvPr>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65441</xdr:rowOff>
    </xdr:from>
    <xdr:to>
      <xdr:col>22</xdr:col>
      <xdr:colOff>365125</xdr:colOff>
      <xdr:row>99</xdr:row>
      <xdr:rowOff>79271</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4592300" y="1703899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a:extLst>
            <a:ext uri="{FF2B5EF4-FFF2-40B4-BE49-F238E27FC236}">
              <a16:creationId xmlns:a16="http://schemas.microsoft.com/office/drawing/2014/main" id="{00000000-0008-0000-0600-000092020000}"/>
            </a:ext>
          </a:extLst>
        </xdr:cNvPr>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78834</xdr:rowOff>
    </xdr:from>
    <xdr:to>
      <xdr:col>21</xdr:col>
      <xdr:colOff>161925</xdr:colOff>
      <xdr:row>99</xdr:row>
      <xdr:rowOff>79271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3703300" y="17052384"/>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24081</xdr:rowOff>
    </xdr:from>
    <xdr:to>
      <xdr:col>19</xdr:col>
      <xdr:colOff>644525</xdr:colOff>
      <xdr:row>99</xdr:row>
      <xdr:rowOff>78834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814300" y="16997631"/>
          <a:ext cx="889000" cy="5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415</xdr:rowOff>
    </xdr:from>
    <xdr:to>
      <xdr:col>23</xdr:col>
      <xdr:colOff>568325</xdr:colOff>
      <xdr:row>99</xdr:row>
      <xdr:rowOff>102015</xdr:rowOff>
    </xdr:to>
    <xdr:sp macro="" textlink="">
      <xdr:nvSpPr>
        <xdr:cNvPr id="673" name="円/楕円 672">
          <a:extLst>
            <a:ext uri="{FF2B5EF4-FFF2-40B4-BE49-F238E27FC236}">
              <a16:creationId xmlns:a16="http://schemas.microsoft.com/office/drawing/2014/main" id="{00000000-0008-0000-0600-0000A1020000}"/>
            </a:ext>
          </a:extLst>
        </xdr:cNvPr>
        <xdr:cNvSpPr/>
      </xdr:nvSpPr>
      <xdr:spPr>
        <a:xfrm>
          <a:off x="16268700" y="169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131242</xdr:rowOff>
    </xdr:from>
    <xdr:ext cx="534377" cy="259045"/>
    <xdr:sp macro="" textlink="">
      <xdr:nvSpPr>
        <xdr:cNvPr id="674" name="積立金該当値テキスト">
          <a:extLst>
            <a:ext uri="{FF2B5EF4-FFF2-40B4-BE49-F238E27FC236}">
              <a16:creationId xmlns:a16="http://schemas.microsoft.com/office/drawing/2014/main" id="{00000000-0008-0000-0600-0000A2020000}"/>
            </a:ext>
          </a:extLst>
        </xdr:cNvPr>
        <xdr:cNvSpPr txBox="1"/>
      </xdr:nvSpPr>
      <xdr:spPr>
        <a:xfrm>
          <a:off x="16370300" y="167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14641</xdr:rowOff>
    </xdr:from>
    <xdr:to>
      <xdr:col>22</xdr:col>
      <xdr:colOff>415925</xdr:colOff>
      <xdr:row>99</xdr:row>
      <xdr:rowOff>116241</xdr:rowOff>
    </xdr:to>
    <xdr:sp macro="" textlink="">
      <xdr:nvSpPr>
        <xdr:cNvPr id="675" name="円/楕円 674">
          <a:extLst>
            <a:ext uri="{FF2B5EF4-FFF2-40B4-BE49-F238E27FC236}">
              <a16:creationId xmlns:a16="http://schemas.microsoft.com/office/drawing/2014/main" id="{00000000-0008-0000-0600-0000A3020000}"/>
            </a:ext>
          </a:extLst>
        </xdr:cNvPr>
        <xdr:cNvSpPr/>
      </xdr:nvSpPr>
      <xdr:spPr>
        <a:xfrm>
          <a:off x="15430500" y="169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132768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7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28471</xdr:rowOff>
    </xdr:from>
    <xdr:to>
      <xdr:col>21</xdr:col>
      <xdr:colOff>212725</xdr:colOff>
      <xdr:row>99</xdr:row>
      <xdr:rowOff>130071</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4541500" y="170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121198</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7" y="1709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28034</xdr:rowOff>
    </xdr:from>
    <xdr:to>
      <xdr:col>20</xdr:col>
      <xdr:colOff>9525</xdr:colOff>
      <xdr:row>99</xdr:row>
      <xdr:rowOff>129634</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3652500" y="170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120761</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7" y="1709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144731</xdr:rowOff>
    </xdr:from>
    <xdr:to>
      <xdr:col>18</xdr:col>
      <xdr:colOff>492125</xdr:colOff>
      <xdr:row>99</xdr:row>
      <xdr:rowOff>74881</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2763500" y="169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91408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7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a:extLst>
            <a:ext uri="{FF2B5EF4-FFF2-40B4-BE49-F238E27FC236}">
              <a16:creationId xmlns:a16="http://schemas.microsoft.com/office/drawing/2014/main" id="{00000000-0008-0000-0600-0000C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a:extLst>
            <a:ext uri="{FF2B5EF4-FFF2-40B4-BE49-F238E27FC236}">
              <a16:creationId xmlns:a16="http://schemas.microsoft.com/office/drawing/2014/main" id="{00000000-0008-0000-0600-0000C7020000}"/>
            </a:ext>
          </a:extLst>
        </xdr:cNvPr>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a:extLst>
            <a:ext uri="{FF2B5EF4-FFF2-40B4-BE49-F238E27FC236}">
              <a16:creationId xmlns:a16="http://schemas.microsoft.com/office/drawing/2014/main" id="{00000000-0008-0000-0600-0000CA020000}"/>
            </a:ext>
          </a:extLst>
        </xdr:cNvPr>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a:extLst>
            <a:ext uri="{FF2B5EF4-FFF2-40B4-BE49-F238E27FC236}">
              <a16:creationId xmlns:a16="http://schemas.microsoft.com/office/drawing/2014/main" id="{00000000-0008-0000-0600-0000CB020000}"/>
            </a:ext>
          </a:extLst>
        </xdr:cNvPr>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a:extLst>
            <a:ext uri="{FF2B5EF4-FFF2-40B4-BE49-F238E27FC236}">
              <a16:creationId xmlns:a16="http://schemas.microsoft.com/office/drawing/2014/main" id="{00000000-0008-0000-0600-0000D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a:extLst>
            <a:ext uri="{FF2B5EF4-FFF2-40B4-BE49-F238E27FC236}">
              <a16:creationId xmlns:a16="http://schemas.microsoft.com/office/drawing/2014/main" id="{00000000-0008-0000-0600-0000D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38430</xdr:rowOff>
    </xdr:from>
    <xdr:to>
      <xdr:col>32</xdr:col>
      <xdr:colOff>187325</xdr:colOff>
      <xdr:row>59</xdr:row>
      <xdr:rowOff>40716</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1323300" y="101539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a:extLst>
            <a:ext uri="{FF2B5EF4-FFF2-40B4-BE49-F238E27FC236}">
              <a16:creationId xmlns:a16="http://schemas.microsoft.com/office/drawing/2014/main" id="{00000000-0008-0000-0600-000004030000}"/>
            </a:ext>
          </a:extLst>
        </xdr:cNvPr>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40716</xdr:rowOff>
    </xdr:from>
    <xdr:to>
      <xdr:col>31</xdr:col>
      <xdr:colOff>34925</xdr:colOff>
      <xdr:row>59</xdr:row>
      <xdr:rowOff>40945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0434300" y="1015626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a:extLst>
            <a:ext uri="{FF2B5EF4-FFF2-40B4-BE49-F238E27FC236}">
              <a16:creationId xmlns:a16="http://schemas.microsoft.com/office/drawing/2014/main" id="{00000000-0008-0000-0600-000006030000}"/>
            </a:ext>
          </a:extLst>
        </xdr:cNvPr>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33325</xdr:rowOff>
    </xdr:from>
    <xdr:to>
      <xdr:col>29</xdr:col>
      <xdr:colOff>517525</xdr:colOff>
      <xdr:row>59</xdr:row>
      <xdr:rowOff>40945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9545300" y="10148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30429</xdr:rowOff>
    </xdr:from>
    <xdr:to>
      <xdr:col>28</xdr:col>
      <xdr:colOff>314325</xdr:colOff>
      <xdr:row>59</xdr:row>
      <xdr:rowOff>33325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656300" y="1014597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159080</xdr:rowOff>
    </xdr:from>
    <xdr:to>
      <xdr:col>32</xdr:col>
      <xdr:colOff>238125</xdr:colOff>
      <xdr:row>59</xdr:row>
      <xdr:rowOff>89230</xdr:rowOff>
    </xdr:to>
    <xdr:sp macro="" textlink="">
      <xdr:nvSpPr>
        <xdr:cNvPr id="789" name="円/楕円 788">
          <a:extLst>
            <a:ext uri="{FF2B5EF4-FFF2-40B4-BE49-F238E27FC236}">
              <a16:creationId xmlns:a16="http://schemas.microsoft.com/office/drawing/2014/main" id="{00000000-0008-0000-0600-000015030000}"/>
            </a:ext>
          </a:extLst>
        </xdr:cNvPr>
        <xdr:cNvSpPr/>
      </xdr:nvSpPr>
      <xdr:spPr>
        <a:xfrm>
          <a:off x="221107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74007</xdr:rowOff>
    </xdr:from>
    <xdr:ext cx="378565"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1001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161366</xdr:rowOff>
    </xdr:from>
    <xdr:to>
      <xdr:col>31</xdr:col>
      <xdr:colOff>85725</xdr:colOff>
      <xdr:row>59</xdr:row>
      <xdr:rowOff>91516</xdr:rowOff>
    </xdr:to>
    <xdr:sp macro="" textlink="">
      <xdr:nvSpPr>
        <xdr:cNvPr id="791" name="円/楕円 790">
          <a:extLst>
            <a:ext uri="{FF2B5EF4-FFF2-40B4-BE49-F238E27FC236}">
              <a16:creationId xmlns:a16="http://schemas.microsoft.com/office/drawing/2014/main" id="{00000000-0008-0000-0600-000017030000}"/>
            </a:ext>
          </a:extLst>
        </xdr:cNvPr>
        <xdr:cNvSpPr/>
      </xdr:nvSpPr>
      <xdr:spPr>
        <a:xfrm>
          <a:off x="21272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82643</xdr:rowOff>
    </xdr:from>
    <xdr:ext cx="313932"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66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161595</xdr:rowOff>
    </xdr:from>
    <xdr:to>
      <xdr:col>29</xdr:col>
      <xdr:colOff>568325</xdr:colOff>
      <xdr:row>59</xdr:row>
      <xdr:rowOff>91745</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0383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82872</xdr:rowOff>
    </xdr:from>
    <xdr:ext cx="313932"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77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153975</xdr:rowOff>
    </xdr:from>
    <xdr:to>
      <xdr:col>28</xdr:col>
      <xdr:colOff>365125</xdr:colOff>
      <xdr:row>59</xdr:row>
      <xdr:rowOff>84125</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194945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75252</xdr:rowOff>
    </xdr:from>
    <xdr:ext cx="378565"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6017" y="1019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151079</xdr:rowOff>
    </xdr:from>
    <xdr:to>
      <xdr:col>27</xdr:col>
      <xdr:colOff>161925</xdr:colOff>
      <xdr:row>59</xdr:row>
      <xdr:rowOff>81229</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186055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72356</xdr:rowOff>
    </xdr:from>
    <xdr:ext cx="378565"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7017" y="1018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140484</xdr:rowOff>
    </xdr:from>
    <xdr:to>
      <xdr:col>32</xdr:col>
      <xdr:colOff>187325</xdr:colOff>
      <xdr:row>76</xdr:row>
      <xdr:rowOff>162576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1323300" y="13170684"/>
          <a:ext cx="8382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130654</xdr:rowOff>
    </xdr:from>
    <xdr:to>
      <xdr:col>31</xdr:col>
      <xdr:colOff>34925</xdr:colOff>
      <xdr:row>76</xdr:row>
      <xdr:rowOff>162576</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0434300" y="13160854"/>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130654</xdr:rowOff>
    </xdr:from>
    <xdr:to>
      <xdr:col>29</xdr:col>
      <xdr:colOff>517525</xdr:colOff>
      <xdr:row>77</xdr:row>
      <xdr:rowOff>2687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9545300" y="13160854"/>
          <a:ext cx="8890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157972</xdr:rowOff>
    </xdr:from>
    <xdr:to>
      <xdr:col>28</xdr:col>
      <xdr:colOff>314325</xdr:colOff>
      <xdr:row>77</xdr:row>
      <xdr:rowOff>2687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656300" y="13188172"/>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89684</xdr:rowOff>
    </xdr:from>
    <xdr:to>
      <xdr:col>32</xdr:col>
      <xdr:colOff>238125</xdr:colOff>
      <xdr:row>77</xdr:row>
      <xdr:rowOff>19834</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2110700" y="13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112561</xdr:rowOff>
    </xdr:from>
    <xdr:ext cx="534377"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9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111776</xdr:rowOff>
    </xdr:from>
    <xdr:to>
      <xdr:col>31</xdr:col>
      <xdr:colOff>85725</xdr:colOff>
      <xdr:row>77</xdr:row>
      <xdr:rowOff>41926</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1272500" y="131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58453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9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79854</xdr:rowOff>
    </xdr:from>
    <xdr:to>
      <xdr:col>29</xdr:col>
      <xdr:colOff>568325</xdr:colOff>
      <xdr:row>77</xdr:row>
      <xdr:rowOff>10004</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0383500" y="131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26531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123337</xdr:rowOff>
    </xdr:from>
    <xdr:to>
      <xdr:col>28</xdr:col>
      <xdr:colOff>365125</xdr:colOff>
      <xdr:row>77</xdr:row>
      <xdr:rowOff>53487</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9494500" y="131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70014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107172</xdr:rowOff>
    </xdr:from>
    <xdr:to>
      <xdr:col>27</xdr:col>
      <xdr:colOff>161925</xdr:colOff>
      <xdr:row>77</xdr:row>
      <xdr:rowOff>37322</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8605500" y="131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53849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57,614</a:t>
          </a:r>
          <a:r>
            <a:rPr lang="ja-JP" altLang="ja-JP" sz="1100" b="0" i="0" baseline="0">
              <a:solidFill>
                <a:schemeClr val="dk1"/>
              </a:solidFill>
              <a:effectLst/>
              <a:latin typeface="+mn-lt"/>
              <a:ea typeface="+mn-ea"/>
              <a:cs typeface="+mn-cs"/>
            </a:rPr>
            <a:t>円となっており，近年は概ね減少傾向であり東京都平均や類似団体平均を下回っている。要因としては，職員数の適正化を進めてきたことがあげられる。</a:t>
          </a:r>
          <a:endParaRPr lang="ja-JP" altLang="ja-JP" sz="1400">
            <a:effectLst/>
          </a:endParaRPr>
        </a:p>
        <a:p>
          <a:r>
            <a:rPr kumimoji="1" lang="ja-JP" altLang="ja-JP" sz="1100" b="0" i="0" baseline="0">
              <a:solidFill>
                <a:schemeClr val="dk1"/>
              </a:solidFill>
              <a:effectLst/>
              <a:latin typeface="+mn-lt"/>
              <a:ea typeface="+mn-ea"/>
              <a:cs typeface="+mn-cs"/>
            </a:rPr>
            <a:t>・物件費は，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61,203</a:t>
          </a:r>
          <a:r>
            <a:rPr lang="ja-JP" altLang="ja-JP" sz="1100" b="0" i="0" baseline="0">
              <a:solidFill>
                <a:schemeClr val="dk1"/>
              </a:solidFill>
              <a:effectLst/>
              <a:latin typeface="+mn-lt"/>
              <a:ea typeface="+mn-ea"/>
              <a:cs typeface="+mn-cs"/>
            </a:rPr>
            <a:t>円となっており，東京都平均や類似団体平均を上回っている。要因として，アウトソーシングを進めてきたことによる指定管理委託料等の増があげられる。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84,860</a:t>
          </a:r>
          <a:r>
            <a:rPr lang="ja-JP" altLang="ja-JP" sz="1100" b="0" i="0" baseline="0">
              <a:solidFill>
                <a:schemeClr val="dk1"/>
              </a:solidFill>
              <a:effectLst/>
              <a:latin typeface="+mn-lt"/>
              <a:ea typeface="+mn-ea"/>
              <a:cs typeface="+mn-cs"/>
            </a:rPr>
            <a:t>円となっており，東京都平均や類似団体平均を下回っている。要因としては，</a:t>
          </a:r>
          <a:r>
            <a:rPr lang="ja-JP" altLang="ja-JP" sz="1100" b="0" i="0">
              <a:solidFill>
                <a:schemeClr val="dk1"/>
              </a:solidFill>
              <a:effectLst/>
              <a:latin typeface="+mn-lt"/>
              <a:ea typeface="+mn-ea"/>
              <a:cs typeface="+mn-cs"/>
            </a:rPr>
            <a:t>他自治体に比べて生活保護保護率が低く，伸びも穏やかであることがあげられる。障害者関係給付費，新たな私立保育所開園に伴う保育所入所児委託料，生活保護費の増などにより扶助費全体は増加傾向にある。</a:t>
          </a:r>
          <a:endParaRPr lang="ja-JP" altLang="ja-JP" sz="1400">
            <a:effectLst/>
          </a:endParaRPr>
        </a:p>
        <a:p>
          <a:r>
            <a:rPr kumimoji="1" lang="ja-JP" altLang="ja-JP" sz="1100" b="0" i="0" baseline="0">
              <a:solidFill>
                <a:schemeClr val="dk1"/>
              </a:solidFill>
              <a:effectLst/>
              <a:latin typeface="+mn-lt"/>
              <a:ea typeface="+mn-ea"/>
              <a:cs typeface="+mn-cs"/>
            </a:rPr>
            <a:t>・普通建設事業費は，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29,495</a:t>
          </a:r>
          <a:r>
            <a:rPr lang="ja-JP" altLang="ja-JP" sz="1100" b="0" i="0" baseline="0">
              <a:solidFill>
                <a:schemeClr val="dk1"/>
              </a:solidFill>
              <a:effectLst/>
              <a:latin typeface="+mn-lt"/>
              <a:ea typeface="+mn-ea"/>
              <a:cs typeface="+mn-cs"/>
            </a:rPr>
            <a:t>円となっており，東京都平均や類似団体平均を大きく下回っている。普通建設事業費は年度により増減が大きいが，国分寺駅北口再開発事業等の大型事業の事業費のピークを過ぎたことが，要因となっている。</a:t>
          </a:r>
          <a:endParaRPr lang="ja-JP" altLang="ja-JP" sz="1400">
            <a:effectLst/>
          </a:endParaRPr>
        </a:p>
        <a:p>
          <a:r>
            <a:rPr kumimoji="1" lang="ja-JP" altLang="ja-JP" sz="1100" b="0" i="0" baseline="0">
              <a:solidFill>
                <a:schemeClr val="dk1"/>
              </a:solidFill>
              <a:effectLst/>
              <a:latin typeface="+mn-lt"/>
              <a:ea typeface="+mn-ea"/>
              <a:cs typeface="+mn-cs"/>
            </a:rPr>
            <a:t>・公債費は，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18,323</a:t>
          </a:r>
          <a:r>
            <a:rPr lang="ja-JP" altLang="ja-JP" sz="1100" b="0" i="0" baseline="0">
              <a:solidFill>
                <a:schemeClr val="dk1"/>
              </a:solidFill>
              <a:effectLst/>
              <a:latin typeface="+mn-lt"/>
              <a:ea typeface="+mn-ea"/>
              <a:cs typeface="+mn-cs"/>
            </a:rPr>
            <a:t>円となっており，近年は減少傾向であり類似団体平均を下回っている。要因として，臨時財政対策債等の地方債の発行を抑制してきたことがあげられる。</a:t>
          </a:r>
          <a:endParaRPr lang="ja-JP" altLang="ja-JP" sz="1400">
            <a:effectLst/>
          </a:endParaRPr>
        </a:p>
        <a:p>
          <a:r>
            <a:rPr kumimoji="1" lang="ja-JP" altLang="ja-JP" sz="1100" b="0" i="0" baseline="0">
              <a:solidFill>
                <a:schemeClr val="dk1"/>
              </a:solidFill>
              <a:effectLst/>
              <a:latin typeface="+mn-lt"/>
              <a:ea typeface="+mn-ea"/>
              <a:cs typeface="+mn-cs"/>
            </a:rPr>
            <a:t>・繰出金は，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48,952</a:t>
          </a:r>
          <a:r>
            <a:rPr lang="ja-JP" altLang="ja-JP" sz="1100" b="0" i="0" baseline="0">
              <a:solidFill>
                <a:schemeClr val="dk1"/>
              </a:solidFill>
              <a:effectLst/>
              <a:latin typeface="+mn-lt"/>
              <a:ea typeface="+mn-ea"/>
              <a:cs typeface="+mn-cs"/>
            </a:rPr>
            <a:t>円となっており，東京都平均や類似団体平均を上回っている。地方債の償還が進んだことにより，下水道事業特別会計への繰出金は減少しているが，国民健康保険特別会計や介護保険特別会計への繰出金が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東京都国分寺市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119,940
118,102
11.46
43,866,693
41,706,132
1,787,694
23,340,717
21,647,615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a:extLst>
            <a:ext uri="{FF2B5EF4-FFF2-40B4-BE49-F238E27FC236}">
              <a16:creationId xmlns:a16="http://schemas.microsoft.com/office/drawing/2014/main" id="{00000000-0008-0000-07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a:extLst>
            <a:ext uri="{FF2B5EF4-FFF2-40B4-BE49-F238E27FC236}">
              <a16:creationId xmlns:a16="http://schemas.microsoft.com/office/drawing/2014/main" id="{00000000-0008-0000-0700-000035000000}"/>
            </a:ext>
          </a:extLst>
        </xdr:cNvPr>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a:extLst>
            <a:ext uri="{FF2B5EF4-FFF2-40B4-BE49-F238E27FC236}">
              <a16:creationId xmlns:a16="http://schemas.microsoft.com/office/drawing/2014/main" id="{00000000-0008-0000-0700-000037000000}"/>
            </a:ext>
          </a:extLst>
        </xdr:cNvPr>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111125</xdr:rowOff>
    </xdr:from>
    <xdr:to>
      <xdr:col>6</xdr:col>
      <xdr:colOff>511175</xdr:colOff>
      <xdr:row>34</xdr:row>
      <xdr:rowOff>163703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3797300" y="594042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a:extLst>
            <a:ext uri="{FF2B5EF4-FFF2-40B4-BE49-F238E27FC236}">
              <a16:creationId xmlns:a16="http://schemas.microsoft.com/office/drawing/2014/main" id="{00000000-0008-0000-0700-00003A000000}"/>
            </a:ext>
          </a:extLst>
        </xdr:cNvPr>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a:extLst>
            <a:ext uri="{FF2B5EF4-FFF2-40B4-BE49-F238E27FC236}">
              <a16:creationId xmlns:a16="http://schemas.microsoft.com/office/drawing/2014/main" id="{00000000-0008-0000-0700-00003B000000}"/>
            </a:ext>
          </a:extLst>
        </xdr:cNvPr>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163703</xdr:rowOff>
    </xdr:from>
    <xdr:to>
      <xdr:col>5</xdr:col>
      <xdr:colOff>358775</xdr:colOff>
      <xdr:row>35</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2908300" y="599300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a:extLst>
            <a:ext uri="{FF2B5EF4-FFF2-40B4-BE49-F238E27FC236}">
              <a16:creationId xmlns:a16="http://schemas.microsoft.com/office/drawing/2014/main" id="{00000000-0008-0000-0700-00003D000000}"/>
            </a:ext>
          </a:extLst>
        </xdr:cNvPr>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153416</xdr:rowOff>
    </xdr:from>
    <xdr:to>
      <xdr:col>4</xdr:col>
      <xdr:colOff>155575</xdr:colOff>
      <xdr:row>35</xdr:row>
      <xdr:rowOff>254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019300" y="5982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69977</xdr:rowOff>
    </xdr:from>
    <xdr:to>
      <xdr:col>2</xdr:col>
      <xdr:colOff>638175</xdr:colOff>
      <xdr:row>34</xdr:row>
      <xdr:rowOff>153416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1130300" y="5727827"/>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60325</xdr:rowOff>
    </xdr:from>
    <xdr:to>
      <xdr:col>6</xdr:col>
      <xdr:colOff>561975</xdr:colOff>
      <xdr:row>34</xdr:row>
      <xdr:rowOff>161925</xdr:rowOff>
    </xdr:to>
    <xdr:sp macro="" textlink="">
      <xdr:nvSpPr>
        <xdr:cNvPr id="76" name="円/楕円 75">
          <a:extLst>
            <a:ext uri="{FF2B5EF4-FFF2-40B4-BE49-F238E27FC236}">
              <a16:creationId xmlns:a16="http://schemas.microsoft.com/office/drawing/2014/main" id="{00000000-0008-0000-0700-00004C000000}"/>
            </a:ext>
          </a:extLst>
        </xdr:cNvPr>
        <xdr:cNvSpPr/>
      </xdr:nvSpPr>
      <xdr:spPr>
        <a:xfrm>
          <a:off x="45847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83202</xdr:rowOff>
    </xdr:from>
    <xdr:ext cx="469744" cy="259045"/>
    <xdr:sp macro="" textlink="">
      <xdr:nvSpPr>
        <xdr:cNvPr id="77" name="議会費該当値テキスト">
          <a:extLst>
            <a:ext uri="{FF2B5EF4-FFF2-40B4-BE49-F238E27FC236}">
              <a16:creationId xmlns:a16="http://schemas.microsoft.com/office/drawing/2014/main" id="{00000000-0008-0000-0700-00004D000000}"/>
            </a:ext>
          </a:extLst>
        </xdr:cNvPr>
        <xdr:cNvSpPr txBox="1"/>
      </xdr:nvSpPr>
      <xdr:spPr>
        <a:xfrm>
          <a:off x="4686300"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112903</xdr:rowOff>
    </xdr:from>
    <xdr:to>
      <xdr:col>5</xdr:col>
      <xdr:colOff>409575</xdr:colOff>
      <xdr:row>35</xdr:row>
      <xdr:rowOff>43053</xdr:rowOff>
    </xdr:to>
    <xdr:sp macro="" textlink="">
      <xdr:nvSpPr>
        <xdr:cNvPr id="78" name="円/楕円 77">
          <a:extLst>
            <a:ext uri="{FF2B5EF4-FFF2-40B4-BE49-F238E27FC236}">
              <a16:creationId xmlns:a16="http://schemas.microsoft.com/office/drawing/2014/main" id="{00000000-0008-0000-0700-00004E000000}"/>
            </a:ext>
          </a:extLst>
        </xdr:cNvPr>
        <xdr:cNvSpPr/>
      </xdr:nvSpPr>
      <xdr:spPr>
        <a:xfrm>
          <a:off x="3746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59580</xdr:rowOff>
    </xdr:from>
    <xdr:ext cx="469744"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562427" y="57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120904</xdr:rowOff>
    </xdr:from>
    <xdr:to>
      <xdr:col>4</xdr:col>
      <xdr:colOff>206375</xdr:colOff>
      <xdr:row>35</xdr:row>
      <xdr:rowOff>51054</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2857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67581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2673427"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102616</xdr:rowOff>
    </xdr:from>
    <xdr:to>
      <xdr:col>3</xdr:col>
      <xdr:colOff>3175</xdr:colOff>
      <xdr:row>35</xdr:row>
      <xdr:rowOff>32766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196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49293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1784427"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19177</xdr:rowOff>
    </xdr:from>
    <xdr:to>
      <xdr:col>1</xdr:col>
      <xdr:colOff>485775</xdr:colOff>
      <xdr:row>33</xdr:row>
      <xdr:rowOff>120777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1079500"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137304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895427" y="54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a:extLst>
            <a:ext uri="{FF2B5EF4-FFF2-40B4-BE49-F238E27FC236}">
              <a16:creationId xmlns:a16="http://schemas.microsoft.com/office/drawing/2014/main" id="{00000000-0008-0000-07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a:extLst>
            <a:ext uri="{FF2B5EF4-FFF2-40B4-BE49-F238E27FC236}">
              <a16:creationId xmlns:a16="http://schemas.microsoft.com/office/drawing/2014/main" id="{00000000-0008-0000-07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a:extLst>
            <a:ext uri="{FF2B5EF4-FFF2-40B4-BE49-F238E27FC236}">
              <a16:creationId xmlns:a16="http://schemas.microsoft.com/office/drawing/2014/main" id="{00000000-0008-0000-0700-00006C000000}"/>
            </a:ext>
          </a:extLst>
        </xdr:cNvPr>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a:extLst>
            <a:ext uri="{FF2B5EF4-FFF2-40B4-BE49-F238E27FC236}">
              <a16:creationId xmlns:a16="http://schemas.microsoft.com/office/drawing/2014/main" id="{00000000-0008-0000-0700-00006E000000}"/>
            </a:ext>
          </a:extLst>
        </xdr:cNvPr>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42687</xdr:rowOff>
    </xdr:from>
    <xdr:to>
      <xdr:col>6</xdr:col>
      <xdr:colOff>511175</xdr:colOff>
      <xdr:row>58</xdr:row>
      <xdr:rowOff>60917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3797300" y="9986787"/>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a:extLst>
            <a:ext uri="{FF2B5EF4-FFF2-40B4-BE49-F238E27FC236}">
              <a16:creationId xmlns:a16="http://schemas.microsoft.com/office/drawing/2014/main" id="{00000000-0008-0000-0700-000071000000}"/>
            </a:ext>
          </a:extLst>
        </xdr:cNvPr>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a:extLst>
            <a:ext uri="{FF2B5EF4-FFF2-40B4-BE49-F238E27FC236}">
              <a16:creationId xmlns:a16="http://schemas.microsoft.com/office/drawing/2014/main" id="{00000000-0008-0000-0700-000072000000}"/>
            </a:ext>
          </a:extLst>
        </xdr:cNvPr>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60917</xdr:rowOff>
    </xdr:from>
    <xdr:to>
      <xdr:col>5</xdr:col>
      <xdr:colOff>358775</xdr:colOff>
      <xdr:row>58</xdr:row>
      <xdr:rowOff>74279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2908300" y="10005017"/>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a:extLst>
            <a:ext uri="{FF2B5EF4-FFF2-40B4-BE49-F238E27FC236}">
              <a16:creationId xmlns:a16="http://schemas.microsoft.com/office/drawing/2014/main" id="{00000000-0008-0000-0700-000074000000}"/>
            </a:ext>
          </a:extLst>
        </xdr:cNvPr>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63665</xdr:rowOff>
    </xdr:from>
    <xdr:to>
      <xdr:col>4</xdr:col>
      <xdr:colOff>155575</xdr:colOff>
      <xdr:row>58</xdr:row>
      <xdr:rowOff>74279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019300" y="10007765"/>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25551</xdr:rowOff>
    </xdr:from>
    <xdr:to>
      <xdr:col>2</xdr:col>
      <xdr:colOff>638175</xdr:colOff>
      <xdr:row>58</xdr:row>
      <xdr:rowOff>63665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1130300" y="9969651"/>
          <a:ext cx="889000" cy="3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163337</xdr:rowOff>
    </xdr:from>
    <xdr:to>
      <xdr:col>6</xdr:col>
      <xdr:colOff>561975</xdr:colOff>
      <xdr:row>58</xdr:row>
      <xdr:rowOff>93487</xdr:rowOff>
    </xdr:to>
    <xdr:sp macro="" textlink="">
      <xdr:nvSpPr>
        <xdr:cNvPr id="131" name="円/楕円 130">
          <a:extLst>
            <a:ext uri="{FF2B5EF4-FFF2-40B4-BE49-F238E27FC236}">
              <a16:creationId xmlns:a16="http://schemas.microsoft.com/office/drawing/2014/main" id="{00000000-0008-0000-0700-000083000000}"/>
            </a:ext>
          </a:extLst>
        </xdr:cNvPr>
        <xdr:cNvSpPr/>
      </xdr:nvSpPr>
      <xdr:spPr>
        <a:xfrm>
          <a:off x="4584700" y="99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a:extLst>
            <a:ext uri="{FF2B5EF4-FFF2-40B4-BE49-F238E27FC236}">
              <a16:creationId xmlns:a16="http://schemas.microsoft.com/office/drawing/2014/main" id="{00000000-0008-0000-0700-000084000000}"/>
            </a:ext>
          </a:extLst>
        </xdr:cNvPr>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10117</xdr:rowOff>
    </xdr:from>
    <xdr:to>
      <xdr:col>5</xdr:col>
      <xdr:colOff>409575</xdr:colOff>
      <xdr:row>58</xdr:row>
      <xdr:rowOff>111717</xdr:rowOff>
    </xdr:to>
    <xdr:sp macro="" textlink="">
      <xdr:nvSpPr>
        <xdr:cNvPr id="133" name="円/楕円 132">
          <a:extLst>
            <a:ext uri="{FF2B5EF4-FFF2-40B4-BE49-F238E27FC236}">
              <a16:creationId xmlns:a16="http://schemas.microsoft.com/office/drawing/2014/main" id="{00000000-0008-0000-0700-000085000000}"/>
            </a:ext>
          </a:extLst>
        </xdr:cNvPr>
        <xdr:cNvSpPr/>
      </xdr:nvSpPr>
      <xdr:spPr>
        <a:xfrm>
          <a:off x="3746500" y="99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102844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530111" y="100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23479</xdr:rowOff>
    </xdr:from>
    <xdr:to>
      <xdr:col>4</xdr:col>
      <xdr:colOff>206375</xdr:colOff>
      <xdr:row>58</xdr:row>
      <xdr:rowOff>125079</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2857500" y="99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116206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1111" y="100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12865</xdr:rowOff>
    </xdr:from>
    <xdr:to>
      <xdr:col>3</xdr:col>
      <xdr:colOff>3175</xdr:colOff>
      <xdr:row>58</xdr:row>
      <xdr:rowOff>114465</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1968500" y="99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105592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752111" y="100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146201</xdr:rowOff>
    </xdr:from>
    <xdr:to>
      <xdr:col>1</xdr:col>
      <xdr:colOff>485775</xdr:colOff>
      <xdr:row>58</xdr:row>
      <xdr:rowOff>76351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1079500" y="99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92878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863111" y="96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a:extLst>
            <a:ext uri="{FF2B5EF4-FFF2-40B4-BE49-F238E27FC236}">
              <a16:creationId xmlns:a16="http://schemas.microsoft.com/office/drawing/2014/main" id="{00000000-0008-0000-07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a:extLst>
            <a:ext uri="{FF2B5EF4-FFF2-40B4-BE49-F238E27FC236}">
              <a16:creationId xmlns:a16="http://schemas.microsoft.com/office/drawing/2014/main" id="{00000000-0008-0000-07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168377</xdr:rowOff>
    </xdr:from>
    <xdr:to>
      <xdr:col>6</xdr:col>
      <xdr:colOff>511175</xdr:colOff>
      <xdr:row>77</xdr:row>
      <xdr:rowOff>82652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98577"/>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a:extLst>
            <a:ext uri="{FF2B5EF4-FFF2-40B4-BE49-F238E27FC236}">
              <a16:creationId xmlns:a16="http://schemas.microsoft.com/office/drawing/2014/main" id="{00000000-0008-0000-0700-0000AC000000}"/>
            </a:ext>
          </a:extLst>
        </xdr:cNvPr>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82652</xdr:rowOff>
    </xdr:from>
    <xdr:to>
      <xdr:col>5</xdr:col>
      <xdr:colOff>358775</xdr:colOff>
      <xdr:row>77</xdr:row>
      <xdr:rowOff>151231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28430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151231</xdr:rowOff>
    </xdr:from>
    <xdr:to>
      <xdr:col>4</xdr:col>
      <xdr:colOff>155575</xdr:colOff>
      <xdr:row>78</xdr:row>
      <xdr:rowOff>53620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352881"/>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a:extLst>
            <a:ext uri="{FF2B5EF4-FFF2-40B4-BE49-F238E27FC236}">
              <a16:creationId xmlns:a16="http://schemas.microsoft.com/office/drawing/2014/main" id="{00000000-0008-0000-0700-0000B1000000}"/>
            </a:ext>
          </a:extLst>
        </xdr:cNvPr>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53620</xdr:rowOff>
    </xdr:from>
    <xdr:to>
      <xdr:col>2</xdr:col>
      <xdr:colOff>638175</xdr:colOff>
      <xdr:row>78</xdr:row>
      <xdr:rowOff>80657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426720"/>
          <a:ext cx="8890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117577</xdr:rowOff>
    </xdr:from>
    <xdr:to>
      <xdr:col>6</xdr:col>
      <xdr:colOff>561975</xdr:colOff>
      <xdr:row>77</xdr:row>
      <xdr:rowOff>47727</xdr:rowOff>
    </xdr:to>
    <xdr:sp macro="" textlink="">
      <xdr:nvSpPr>
        <xdr:cNvPr id="189" name="円/楕円 188">
          <a:extLst>
            <a:ext uri="{FF2B5EF4-FFF2-40B4-BE49-F238E27FC236}">
              <a16:creationId xmlns:a16="http://schemas.microsoft.com/office/drawing/2014/main" id="{00000000-0008-0000-0700-0000BD000000}"/>
            </a:ext>
          </a:extLst>
        </xdr:cNvPr>
        <xdr:cNvSpPr/>
      </xdr:nvSpPr>
      <xdr:spPr>
        <a:xfrm>
          <a:off x="4584700" y="131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96004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12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31852</xdr:rowOff>
    </xdr:from>
    <xdr:to>
      <xdr:col>5</xdr:col>
      <xdr:colOff>409575</xdr:colOff>
      <xdr:row>77</xdr:row>
      <xdr:rowOff>133452</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3746500" y="13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149979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4" y="1300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100431</xdr:rowOff>
    </xdr:from>
    <xdr:to>
      <xdr:col>4</xdr:col>
      <xdr:colOff>206375</xdr:colOff>
      <xdr:row>78</xdr:row>
      <xdr:rowOff>30581</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2857500" y="133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47108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4" y="1307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2820</xdr:rowOff>
    </xdr:from>
    <xdr:to>
      <xdr:col>3</xdr:col>
      <xdr:colOff>3175</xdr:colOff>
      <xdr:row>78</xdr:row>
      <xdr:rowOff>104420</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1968500" y="133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120947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4" y="1315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29857</xdr:rowOff>
    </xdr:from>
    <xdr:to>
      <xdr:col>1</xdr:col>
      <xdr:colOff>485775</xdr:colOff>
      <xdr:row>78</xdr:row>
      <xdr:rowOff>131457</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079500" y="134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147984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4" y="1317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40860</xdr:rowOff>
    </xdr:from>
    <xdr:to>
      <xdr:col>6</xdr:col>
      <xdr:colOff>511175</xdr:colOff>
      <xdr:row>96</xdr:row>
      <xdr:rowOff>95523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00060"/>
          <a:ext cx="838200" cy="5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95523</xdr:rowOff>
    </xdr:from>
    <xdr:to>
      <xdr:col>5</xdr:col>
      <xdr:colOff>358775</xdr:colOff>
      <xdr:row>96</xdr:row>
      <xdr:rowOff>166246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54723"/>
          <a:ext cx="889000" cy="7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147186</xdr:rowOff>
    </xdr:from>
    <xdr:to>
      <xdr:col>4</xdr:col>
      <xdr:colOff>155575</xdr:colOff>
      <xdr:row>96</xdr:row>
      <xdr:rowOff>166246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06386"/>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118754</xdr:rowOff>
    </xdr:from>
    <xdr:to>
      <xdr:col>2</xdr:col>
      <xdr:colOff>638175</xdr:colOff>
      <xdr:row>96</xdr:row>
      <xdr:rowOff>147186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77954"/>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161510</xdr:rowOff>
    </xdr:from>
    <xdr:to>
      <xdr:col>6</xdr:col>
      <xdr:colOff>561975</xdr:colOff>
      <xdr:row>96</xdr:row>
      <xdr:rowOff>91660</xdr:rowOff>
    </xdr:to>
    <xdr:sp macro="" textlink="">
      <xdr:nvSpPr>
        <xdr:cNvPr id="251" name="円/楕円 250">
          <a:extLst>
            <a:ext uri="{FF2B5EF4-FFF2-40B4-BE49-F238E27FC236}">
              <a16:creationId xmlns:a16="http://schemas.microsoft.com/office/drawing/2014/main" id="{00000000-0008-0000-0700-0000FB000000}"/>
            </a:ext>
          </a:extLst>
        </xdr:cNvPr>
        <xdr:cNvSpPr/>
      </xdr:nvSpPr>
      <xdr:spPr>
        <a:xfrm>
          <a:off x="4584700" y="164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139937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44723</xdr:rowOff>
    </xdr:from>
    <xdr:to>
      <xdr:col>5</xdr:col>
      <xdr:colOff>409575</xdr:colOff>
      <xdr:row>96</xdr:row>
      <xdr:rowOff>146323</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3746500" y="165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137450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115446</xdr:rowOff>
    </xdr:from>
    <xdr:to>
      <xdr:col>4</xdr:col>
      <xdr:colOff>206375</xdr:colOff>
      <xdr:row>97</xdr:row>
      <xdr:rowOff>45596</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2857500" y="165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36723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6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96386</xdr:rowOff>
    </xdr:from>
    <xdr:to>
      <xdr:col>3</xdr:col>
      <xdr:colOff>3175</xdr:colOff>
      <xdr:row>97</xdr:row>
      <xdr:rowOff>26536</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1968500" y="165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17663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67954</xdr:rowOff>
    </xdr:from>
    <xdr:to>
      <xdr:col>1</xdr:col>
      <xdr:colOff>485775</xdr:colOff>
      <xdr:row>96</xdr:row>
      <xdr:rowOff>169554</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079500" y="165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160681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18923</xdr:rowOff>
    </xdr:from>
    <xdr:to>
      <xdr:col>15</xdr:col>
      <xdr:colOff>180975</xdr:colOff>
      <xdr:row>38</xdr:row>
      <xdr:rowOff>24892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34023"/>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18923</xdr:rowOff>
    </xdr:from>
    <xdr:to>
      <xdr:col>14</xdr:col>
      <xdr:colOff>28575</xdr:colOff>
      <xdr:row>38</xdr:row>
      <xdr:rowOff>24638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3402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152019</xdr:rowOff>
    </xdr:from>
    <xdr:to>
      <xdr:col>12</xdr:col>
      <xdr:colOff>511175</xdr:colOff>
      <xdr:row>38</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95669"/>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52197</xdr:rowOff>
    </xdr:from>
    <xdr:to>
      <xdr:col>11</xdr:col>
      <xdr:colOff>307975</xdr:colOff>
      <xdr:row>37</xdr:row>
      <xdr:rowOff>152019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95847"/>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145542</xdr:rowOff>
    </xdr:from>
    <xdr:to>
      <xdr:col>15</xdr:col>
      <xdr:colOff>231775</xdr:colOff>
      <xdr:row>38</xdr:row>
      <xdr:rowOff>75692</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104267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123969</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139573</xdr:rowOff>
    </xdr:from>
    <xdr:to>
      <xdr:col>14</xdr:col>
      <xdr:colOff>79375</xdr:colOff>
      <xdr:row>38</xdr:row>
      <xdr:rowOff>69723</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9588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60850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7" y="65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145288</xdr:rowOff>
    </xdr:from>
    <xdr:to>
      <xdr:col>12</xdr:col>
      <xdr:colOff>561975</xdr:colOff>
      <xdr:row>38</xdr:row>
      <xdr:rowOff>75438</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8699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66565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7" y="65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101219</xdr:rowOff>
    </xdr:from>
    <xdr:to>
      <xdr:col>11</xdr:col>
      <xdr:colOff>358775</xdr:colOff>
      <xdr:row>38</xdr:row>
      <xdr:rowOff>31369</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7810500" y="64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22496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7" y="65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1397</xdr:rowOff>
    </xdr:from>
    <xdr:to>
      <xdr:col>10</xdr:col>
      <xdr:colOff>155575</xdr:colOff>
      <xdr:row>37</xdr:row>
      <xdr:rowOff>102997</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6921500" y="63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94124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7" y="64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87237</xdr:rowOff>
    </xdr:from>
    <xdr:to>
      <xdr:col>15</xdr:col>
      <xdr:colOff>180975</xdr:colOff>
      <xdr:row>59</xdr:row>
      <xdr:rowOff>89130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202787"/>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87237</xdr:rowOff>
    </xdr:from>
    <xdr:to>
      <xdr:col>14</xdr:col>
      <xdr:colOff>28575</xdr:colOff>
      <xdr:row>59</xdr:row>
      <xdr:rowOff>90420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202787"/>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30189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7" y="980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85212</xdr:rowOff>
    </xdr:from>
    <xdr:to>
      <xdr:col>12</xdr:col>
      <xdr:colOff>511175</xdr:colOff>
      <xdr:row>59</xdr:row>
      <xdr:rowOff>90420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200762"/>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45374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7" y="98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85212</xdr:rowOff>
    </xdr:from>
    <xdr:to>
      <xdr:col>11</xdr:col>
      <xdr:colOff>307975</xdr:colOff>
      <xdr:row>59</xdr:row>
      <xdr:rowOff>86240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20076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54796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7" y="98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38330</xdr:rowOff>
    </xdr:from>
    <xdr:to>
      <xdr:col>15</xdr:col>
      <xdr:colOff>231775</xdr:colOff>
      <xdr:row>59</xdr:row>
      <xdr:rowOff>139930</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10426700" y="101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124707</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68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36437</xdr:rowOff>
    </xdr:from>
    <xdr:to>
      <xdr:col>14</xdr:col>
      <xdr:colOff>79375</xdr:colOff>
      <xdr:row>59</xdr:row>
      <xdr:rowOff>138037</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9588500" y="101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129164</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24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39620</xdr:rowOff>
    </xdr:from>
    <xdr:to>
      <xdr:col>12</xdr:col>
      <xdr:colOff>561975</xdr:colOff>
      <xdr:row>59</xdr:row>
      <xdr:rowOff>141220</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8699500" y="101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132347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247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34412</xdr:rowOff>
    </xdr:from>
    <xdr:to>
      <xdr:col>11</xdr:col>
      <xdr:colOff>358775</xdr:colOff>
      <xdr:row>59</xdr:row>
      <xdr:rowOff>136012</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7810500" y="10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127139</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24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35440</xdr:rowOff>
    </xdr:from>
    <xdr:to>
      <xdr:col>10</xdr:col>
      <xdr:colOff>155575</xdr:colOff>
      <xdr:row>59</xdr:row>
      <xdr:rowOff>137040</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6921500" y="101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128167</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2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57142</xdr:rowOff>
    </xdr:from>
    <xdr:to>
      <xdr:col>15</xdr:col>
      <xdr:colOff>180975</xdr:colOff>
      <xdr:row>79</xdr:row>
      <xdr:rowOff>76671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601692"/>
          <a:ext cx="8382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75464</xdr:rowOff>
    </xdr:from>
    <xdr:to>
      <xdr:col>14</xdr:col>
      <xdr:colOff>28575</xdr:colOff>
      <xdr:row>79</xdr:row>
      <xdr:rowOff>76671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62001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73994</xdr:rowOff>
    </xdr:from>
    <xdr:to>
      <xdr:col>12</xdr:col>
      <xdr:colOff>511175</xdr:colOff>
      <xdr:row>79</xdr:row>
      <xdr:rowOff>75464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61854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69683</xdr:rowOff>
    </xdr:from>
    <xdr:to>
      <xdr:col>11</xdr:col>
      <xdr:colOff>307975</xdr:colOff>
      <xdr:row>79</xdr:row>
      <xdr:rowOff>73994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614233"/>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6342</xdr:rowOff>
    </xdr:from>
    <xdr:to>
      <xdr:col>15</xdr:col>
      <xdr:colOff>231775</xdr:colOff>
      <xdr:row>79</xdr:row>
      <xdr:rowOff>107942</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104267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92719</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6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25871</xdr:rowOff>
    </xdr:from>
    <xdr:to>
      <xdr:col>14</xdr:col>
      <xdr:colOff>79375</xdr:colOff>
      <xdr:row>79</xdr:row>
      <xdr:rowOff>127471</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9588500" y="135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118598</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50017" y="1366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24664</xdr:rowOff>
    </xdr:from>
    <xdr:to>
      <xdr:col>12</xdr:col>
      <xdr:colOff>561975</xdr:colOff>
      <xdr:row>79</xdr:row>
      <xdr:rowOff>126264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8699500" y="135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117391</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61017" y="13661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23194</xdr:rowOff>
    </xdr:from>
    <xdr:to>
      <xdr:col>11</xdr:col>
      <xdr:colOff>358775</xdr:colOff>
      <xdr:row>79</xdr:row>
      <xdr:rowOff>124794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7810500" y="13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115921</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2017" y="1366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18883</xdr:rowOff>
    </xdr:from>
    <xdr:to>
      <xdr:col>10</xdr:col>
      <xdr:colOff>155575</xdr:colOff>
      <xdr:row>79</xdr:row>
      <xdr:rowOff>120483</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6921500" y="135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111610</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3017" y="1365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133666</xdr:rowOff>
    </xdr:from>
    <xdr:to>
      <xdr:col>15</xdr:col>
      <xdr:colOff>180975</xdr:colOff>
      <xdr:row>98</xdr:row>
      <xdr:rowOff>134877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5766"/>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82702</xdr:rowOff>
    </xdr:from>
    <xdr:to>
      <xdr:col>14</xdr:col>
      <xdr:colOff>28575</xdr:colOff>
      <xdr:row>98</xdr:row>
      <xdr:rowOff>133666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84802"/>
          <a:ext cx="8890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82702</xdr:rowOff>
    </xdr:from>
    <xdr:to>
      <xdr:col>12</xdr:col>
      <xdr:colOff>511175</xdr:colOff>
      <xdr:row>98</xdr:row>
      <xdr:rowOff>84192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84802"/>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84192</xdr:rowOff>
    </xdr:from>
    <xdr:to>
      <xdr:col>11</xdr:col>
      <xdr:colOff>307975</xdr:colOff>
      <xdr:row>98</xdr:row>
      <xdr:rowOff>96713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86292"/>
          <a:ext cx="8890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84077</xdr:rowOff>
    </xdr:from>
    <xdr:to>
      <xdr:col>15</xdr:col>
      <xdr:colOff>231775</xdr:colOff>
      <xdr:row>99</xdr:row>
      <xdr:rowOff>14227</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10426700" y="168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43454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82866</xdr:rowOff>
    </xdr:from>
    <xdr:to>
      <xdr:col>14</xdr:col>
      <xdr:colOff>79375</xdr:colOff>
      <xdr:row>99</xdr:row>
      <xdr:rowOff>13016</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9588500" y="168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29543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31902</xdr:rowOff>
    </xdr:from>
    <xdr:to>
      <xdr:col>12</xdr:col>
      <xdr:colOff>561975</xdr:colOff>
      <xdr:row>98</xdr:row>
      <xdr:rowOff>133502</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8699500" y="168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150029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33392</xdr:rowOff>
    </xdr:from>
    <xdr:to>
      <xdr:col>11</xdr:col>
      <xdr:colOff>358775</xdr:colOff>
      <xdr:row>98</xdr:row>
      <xdr:rowOff>134992</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7810500" y="168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151519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45913</xdr:rowOff>
    </xdr:from>
    <xdr:to>
      <xdr:col>10</xdr:col>
      <xdr:colOff>155575</xdr:colOff>
      <xdr:row>98</xdr:row>
      <xdr:rowOff>147513</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6921500" y="168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164040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72663</xdr:rowOff>
    </xdr:from>
    <xdr:to>
      <xdr:col>23</xdr:col>
      <xdr:colOff>517525</xdr:colOff>
      <xdr:row>37</xdr:row>
      <xdr:rowOff>14942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73413"/>
          <a:ext cx="838200" cy="2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14942</xdr:rowOff>
    </xdr:from>
    <xdr:to>
      <xdr:col>22</xdr:col>
      <xdr:colOff>365125</xdr:colOff>
      <xdr:row>37</xdr:row>
      <xdr:rowOff>20771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5859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166622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163303</xdr:rowOff>
    </xdr:from>
    <xdr:to>
      <xdr:col>21</xdr:col>
      <xdr:colOff>161925</xdr:colOff>
      <xdr:row>37</xdr:row>
      <xdr:rowOff>20771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35503"/>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28776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136328</xdr:rowOff>
    </xdr:from>
    <xdr:to>
      <xdr:col>19</xdr:col>
      <xdr:colOff>644525</xdr:colOff>
      <xdr:row>36</xdr:row>
      <xdr:rowOff>163303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085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21863</xdr:rowOff>
    </xdr:from>
    <xdr:to>
      <xdr:col>23</xdr:col>
      <xdr:colOff>568325</xdr:colOff>
      <xdr:row>35</xdr:row>
      <xdr:rowOff>123463</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6268700" y="60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44740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135592</xdr:rowOff>
    </xdr:from>
    <xdr:to>
      <xdr:col>22</xdr:col>
      <xdr:colOff>415925</xdr:colOff>
      <xdr:row>37</xdr:row>
      <xdr:rowOff>65742</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5430500" y="6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56869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141421</xdr:rowOff>
    </xdr:from>
    <xdr:to>
      <xdr:col>21</xdr:col>
      <xdr:colOff>212725</xdr:colOff>
      <xdr:row>37</xdr:row>
      <xdr:rowOff>71571</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4541500" y="6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62698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112503</xdr:rowOff>
    </xdr:from>
    <xdr:to>
      <xdr:col>20</xdr:col>
      <xdr:colOff>9525</xdr:colOff>
      <xdr:row>37</xdr:row>
      <xdr:rowOff>42653</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3652500" y="62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59180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85528</xdr:rowOff>
    </xdr:from>
    <xdr:to>
      <xdr:col>18</xdr:col>
      <xdr:colOff>492125</xdr:colOff>
      <xdr:row>37</xdr:row>
      <xdr:rowOff>15678</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2763500" y="62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32205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32258</xdr:rowOff>
    </xdr:from>
    <xdr:to>
      <xdr:col>23</xdr:col>
      <xdr:colOff>517525</xdr:colOff>
      <xdr:row>57</xdr:row>
      <xdr:rowOff>51594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04908"/>
          <a:ext cx="8382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32258</xdr:rowOff>
    </xdr:from>
    <xdr:to>
      <xdr:col>22</xdr:col>
      <xdr:colOff>365125</xdr:colOff>
      <xdr:row>57</xdr:row>
      <xdr:rowOff>131718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04908"/>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76264</xdr:rowOff>
    </xdr:from>
    <xdr:to>
      <xdr:col>21</xdr:col>
      <xdr:colOff>161925</xdr:colOff>
      <xdr:row>57</xdr:row>
      <xdr:rowOff>131718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48914"/>
          <a:ext cx="8890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9593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76264</xdr:rowOff>
    </xdr:from>
    <xdr:to>
      <xdr:col>19</xdr:col>
      <xdr:colOff>644525</xdr:colOff>
      <xdr:row>57</xdr:row>
      <xdr:rowOff>126441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48914"/>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67448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794</xdr:rowOff>
    </xdr:from>
    <xdr:to>
      <xdr:col>23</xdr:col>
      <xdr:colOff>568325</xdr:colOff>
      <xdr:row>57</xdr:row>
      <xdr:rowOff>102394</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7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150671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37,625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152908</xdr:rowOff>
    </xdr:from>
    <xdr:to>
      <xdr:col>22</xdr:col>
      <xdr:colOff>415925</xdr:colOff>
      <xdr:row>57</xdr:row>
      <xdr:rowOff>83058</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74185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80918</xdr:rowOff>
    </xdr:from>
    <xdr:to>
      <xdr:col>21</xdr:col>
      <xdr:colOff>212725</xdr:colOff>
      <xdr:row>58</xdr:row>
      <xdr:rowOff>11068</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8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2195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25464</xdr:rowOff>
    </xdr:from>
    <xdr:to>
      <xdr:col>20</xdr:col>
      <xdr:colOff>9525</xdr:colOff>
      <xdr:row>57</xdr:row>
      <xdr:rowOff>127064</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7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118191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75641</xdr:rowOff>
    </xdr:from>
    <xdr:to>
      <xdr:col>18</xdr:col>
      <xdr:colOff>492125</xdr:colOff>
      <xdr:row>58</xdr:row>
      <xdr:rowOff>5791</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168368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98290</xdr:rowOff>
    </xdr:from>
    <xdr:to>
      <xdr:col>23</xdr:col>
      <xdr:colOff>517525</xdr:colOff>
      <xdr:row>79</xdr:row>
      <xdr:rowOff>98813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2840"/>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98210</xdr:rowOff>
    </xdr:from>
    <xdr:to>
      <xdr:col>22</xdr:col>
      <xdr:colOff>365125</xdr:colOff>
      <xdr:row>79</xdr:row>
      <xdr:rowOff>98290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2760"/>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98210</xdr:rowOff>
    </xdr:from>
    <xdr:to>
      <xdr:col>21</xdr:col>
      <xdr:colOff>161925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2760"/>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97180</xdr:rowOff>
    </xdr:from>
    <xdr:to>
      <xdr:col>19</xdr:col>
      <xdr:colOff>644525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1730"/>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48013</xdr:rowOff>
    </xdr:from>
    <xdr:to>
      <xdr:col>23</xdr:col>
      <xdr:colOff>568325</xdr:colOff>
      <xdr:row>79</xdr:row>
      <xdr:rowOff>149613</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62687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58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47490</xdr:rowOff>
    </xdr:from>
    <xdr:to>
      <xdr:col>22</xdr:col>
      <xdr:colOff>415925</xdr:colOff>
      <xdr:row>79</xdr:row>
      <xdr:rowOff>149090</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54305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140217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8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47410</xdr:rowOff>
    </xdr:from>
    <xdr:to>
      <xdr:col>21</xdr:col>
      <xdr:colOff>212725</xdr:colOff>
      <xdr:row>79</xdr:row>
      <xdr:rowOff>149010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4541500" y="13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140137</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84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46380</xdr:rowOff>
    </xdr:from>
    <xdr:to>
      <xdr:col>18</xdr:col>
      <xdr:colOff>492125</xdr:colOff>
      <xdr:row>79</xdr:row>
      <xdr:rowOff>147980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2763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139107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128518</xdr:rowOff>
    </xdr:from>
    <xdr:to>
      <xdr:col>23</xdr:col>
      <xdr:colOff>517525</xdr:colOff>
      <xdr:row>97</xdr:row>
      <xdr:rowOff>38297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87718"/>
          <a:ext cx="8382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80263</xdr:rowOff>
    </xdr:from>
    <xdr:to>
      <xdr:col>22</xdr:col>
      <xdr:colOff>365125</xdr:colOff>
      <xdr:row>96</xdr:row>
      <xdr:rowOff>128518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39463"/>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24161</xdr:rowOff>
    </xdr:from>
    <xdr:to>
      <xdr:col>21</xdr:col>
      <xdr:colOff>161925</xdr:colOff>
      <xdr:row>96</xdr:row>
      <xdr:rowOff>80263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83361"/>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97332</xdr:rowOff>
    </xdr:from>
    <xdr:to>
      <xdr:col>19</xdr:col>
      <xdr:colOff>644525</xdr:colOff>
      <xdr:row>96</xdr:row>
      <xdr:rowOff>24161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85082"/>
          <a:ext cx="8890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158947</xdr:rowOff>
    </xdr:from>
    <xdr:to>
      <xdr:col>23</xdr:col>
      <xdr:colOff>568325</xdr:colOff>
      <xdr:row>97</xdr:row>
      <xdr:rowOff>89097</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6268700" y="166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73874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77718</xdr:rowOff>
    </xdr:from>
    <xdr:to>
      <xdr:col>22</xdr:col>
      <xdr:colOff>415925</xdr:colOff>
      <xdr:row>97</xdr:row>
      <xdr:rowOff>7868</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5430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170445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29463</xdr:rowOff>
    </xdr:from>
    <xdr:to>
      <xdr:col>21</xdr:col>
      <xdr:colOff>212725</xdr:colOff>
      <xdr:row>96</xdr:row>
      <xdr:rowOff>131063</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45415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122190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144811</xdr:rowOff>
    </xdr:from>
    <xdr:to>
      <xdr:col>20</xdr:col>
      <xdr:colOff>9525</xdr:colOff>
      <xdr:row>96</xdr:row>
      <xdr:rowOff>74961</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3652500" y="164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66088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46532</xdr:rowOff>
    </xdr:from>
    <xdr:to>
      <xdr:col>18</xdr:col>
      <xdr:colOff>492125</xdr:colOff>
      <xdr:row>95</xdr:row>
      <xdr:rowOff>148132</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2763500" y="163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139259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68788</xdr:rowOff>
    </xdr:from>
    <xdr:to>
      <xdr:col>32</xdr:col>
      <xdr:colOff>186689</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6583888"/>
          <a:ext cx="1269" cy="7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53565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40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15465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635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38</xdr:row>
      <xdr:rowOff>68788</xdr:rowOff>
    </xdr:from>
    <xdr:to>
      <xdr:col>32</xdr:col>
      <xdr:colOff>276225</xdr:colOff>
      <xdr:row>38</xdr:row>
      <xdr:rowOff>68788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58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142466</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86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82088</xdr:rowOff>
    </xdr:from>
    <xdr:to>
      <xdr:col>32</xdr:col>
      <xdr:colOff>238125</xdr:colOff>
      <xdr:row>39</xdr:row>
      <xdr:rowOff>12238</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79573</xdr:rowOff>
    </xdr:from>
    <xdr:to>
      <xdr:col>31</xdr:col>
      <xdr:colOff>85725</xdr:colOff>
      <xdr:row>39</xdr:row>
      <xdr:rowOff>9723</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59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26250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9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104313</xdr:rowOff>
    </xdr:from>
    <xdr:to>
      <xdr:col>29</xdr:col>
      <xdr:colOff>517525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5590713"/>
          <a:ext cx="889000" cy="106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80533</xdr:rowOff>
    </xdr:from>
    <xdr:to>
      <xdr:col>29</xdr:col>
      <xdr:colOff>568325</xdr:colOff>
      <xdr:row>39</xdr:row>
      <xdr:rowOff>10683</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5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27210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7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104313</xdr:rowOff>
    </xdr:from>
    <xdr:to>
      <xdr:col>28</xdr:col>
      <xdr:colOff>314325</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5590713"/>
          <a:ext cx="889000" cy="106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68600</xdr:rowOff>
    </xdr:from>
    <xdr:to>
      <xdr:col>28</xdr:col>
      <xdr:colOff>365125</xdr:colOff>
      <xdr:row>38</xdr:row>
      <xdr:rowOff>170200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5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161327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72349</xdr:rowOff>
    </xdr:from>
    <xdr:to>
      <xdr:col>27</xdr:col>
      <xdr:colOff>161925</xdr:colOff>
      <xdr:row>39</xdr:row>
      <xdr:rowOff>2499</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58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19026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6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98015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13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53513</xdr:rowOff>
    </xdr:from>
    <xdr:to>
      <xdr:col>28</xdr:col>
      <xdr:colOff>365125</xdr:colOff>
      <xdr:row>32</xdr:row>
      <xdr:rowOff>155113</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55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190</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78111" y="531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・総務費は，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42,438</a:t>
          </a:r>
          <a:r>
            <a:rPr lang="ja-JP" altLang="ja-JP" sz="1100" b="0" i="0" baseline="0">
              <a:solidFill>
                <a:schemeClr val="dk1"/>
              </a:solidFill>
              <a:effectLst/>
              <a:latin typeface="+mn-lt"/>
              <a:ea typeface="+mn-ea"/>
              <a:cs typeface="+mn-cs"/>
            </a:rPr>
            <a:t>円となっており，東京都平均や類似団体平均を下回っている。前年度比で</a:t>
          </a:r>
          <a:r>
            <a:rPr lang="en-US" altLang="ja-JP" sz="1100" b="0" i="0" baseline="0">
              <a:solidFill>
                <a:schemeClr val="dk1"/>
              </a:solidFill>
              <a:effectLst/>
              <a:latin typeface="+mn-lt"/>
              <a:ea typeface="+mn-ea"/>
              <a:cs typeface="+mn-cs"/>
            </a:rPr>
            <a:t>7,975</a:t>
          </a:r>
          <a:r>
            <a:rPr lang="ja-JP" altLang="ja-JP" sz="1100" b="0" i="0" baseline="0">
              <a:solidFill>
                <a:schemeClr val="dk1"/>
              </a:solidFill>
              <a:effectLst/>
              <a:latin typeface="+mn-lt"/>
              <a:ea typeface="+mn-ea"/>
              <a:cs typeface="+mn-cs"/>
            </a:rPr>
            <a:t>円の増となっているが，これは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年度に財政調整基金の積立を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3,500</a:t>
          </a:r>
          <a:r>
            <a:rPr lang="ja-JP" altLang="ja-JP" sz="1100" b="0" i="0" baseline="0">
              <a:solidFill>
                <a:schemeClr val="dk1"/>
              </a:solidFill>
              <a:effectLst/>
              <a:latin typeface="+mn-lt"/>
              <a:ea typeface="+mn-ea"/>
              <a:cs typeface="+mn-cs"/>
            </a:rPr>
            <a:t>万円（前年度比＋</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9,100</a:t>
          </a:r>
          <a:r>
            <a:rPr lang="ja-JP" altLang="ja-JP" sz="1100" b="0" i="0" baseline="0">
              <a:solidFill>
                <a:schemeClr val="dk1"/>
              </a:solidFill>
              <a:effectLst/>
              <a:latin typeface="+mn-lt"/>
              <a:ea typeface="+mn-ea"/>
              <a:cs typeface="+mn-cs"/>
            </a:rPr>
            <a:t>万円）行ったこと等が要因である。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・民生費は，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150,742</a:t>
          </a:r>
          <a:r>
            <a:rPr lang="ja-JP" altLang="ja-JP" sz="1100" b="0" i="0" baseline="0">
              <a:solidFill>
                <a:schemeClr val="dk1"/>
              </a:solidFill>
              <a:effectLst/>
              <a:latin typeface="+mn-lt"/>
              <a:ea typeface="+mn-ea"/>
              <a:cs typeface="+mn-cs"/>
            </a:rPr>
            <a:t>円となっており，東京都平均や類似団体平均を下回っている。要因としては，</a:t>
          </a:r>
          <a:r>
            <a:rPr lang="ja-JP" altLang="ja-JP" sz="1100" b="0" i="0">
              <a:solidFill>
                <a:schemeClr val="dk1"/>
              </a:solidFill>
              <a:effectLst/>
              <a:latin typeface="+mn-lt"/>
              <a:ea typeface="+mn-ea"/>
              <a:cs typeface="+mn-cs"/>
            </a:rPr>
            <a:t>他自治体に比べて生活保護保護率が低く，伸びも穏やかであることがあげられる。保育所入所児委託料や生活保護費等の扶助費の増，国民健康保険特別会計や介護保険特別会計への繰出金の増などにより民生費全体は増加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・土木費は，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42,532</a:t>
          </a:r>
          <a:r>
            <a:rPr lang="ja-JP" altLang="ja-JP" sz="1100" b="0" i="0" baseline="0">
              <a:solidFill>
                <a:schemeClr val="dk1"/>
              </a:solidFill>
              <a:effectLst/>
              <a:latin typeface="+mn-lt"/>
              <a:ea typeface="+mn-ea"/>
              <a:cs typeface="+mn-cs"/>
            </a:rPr>
            <a:t>円となっており，東京都平均や類似団体平均を上回っている。近年は，減少傾向にあるが，国分寺駅北口再開発事業等の大型事業の事業費のピークを過ぎたことが，要因となっている。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18,173</a:t>
          </a:r>
          <a:r>
            <a:rPr lang="ja-JP" altLang="ja-JP" sz="1100" b="0" i="0" baseline="0">
              <a:solidFill>
                <a:schemeClr val="dk1"/>
              </a:solidFill>
              <a:effectLst/>
              <a:latin typeface="+mn-lt"/>
              <a:ea typeface="+mn-ea"/>
              <a:cs typeface="+mn-cs"/>
            </a:rPr>
            <a:t>円となっており，類似団体平均を上回っている。要因としては，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年度に消防署整備にかかる用地買収を行っていることがあげられる。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・教育費は，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37,625</a:t>
          </a:r>
          <a:r>
            <a:rPr lang="ja-JP" altLang="ja-JP" sz="1100" b="0" i="0" baseline="0">
              <a:solidFill>
                <a:schemeClr val="dk1"/>
              </a:solidFill>
              <a:effectLst/>
              <a:latin typeface="+mn-lt"/>
              <a:ea typeface="+mn-ea"/>
              <a:cs typeface="+mn-cs"/>
            </a:rPr>
            <a:t>円となっており，東京都平均や類似団体平均を下回っている。前年度比で</a:t>
          </a:r>
          <a:r>
            <a:rPr lang="en-US" altLang="ja-JP" sz="1100" b="0" i="0" baseline="0">
              <a:solidFill>
                <a:schemeClr val="dk1"/>
              </a:solidFill>
              <a:effectLst/>
              <a:latin typeface="+mn-lt"/>
              <a:ea typeface="+mn-ea"/>
              <a:cs typeface="+mn-cs"/>
            </a:rPr>
            <a:t>1,015</a:t>
          </a:r>
          <a:r>
            <a:rPr lang="ja-JP" altLang="ja-JP" sz="1100" b="0" i="0" baseline="0">
              <a:solidFill>
                <a:schemeClr val="dk1"/>
              </a:solidFill>
              <a:effectLst/>
              <a:latin typeface="+mn-lt"/>
              <a:ea typeface="+mn-ea"/>
              <a:cs typeface="+mn-cs"/>
            </a:rPr>
            <a:t>円の減となっているが，これは前年度に戸倉野球場用地買収事業を行っており，事業費が皆減になったこと等が要因である。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年度住民一人当たり</a:t>
          </a:r>
          <a:r>
            <a:rPr lang="en-US" altLang="ja-JP" sz="1100" b="0" i="0" baseline="0">
              <a:solidFill>
                <a:schemeClr val="dk1"/>
              </a:solidFill>
              <a:effectLst/>
              <a:latin typeface="+mn-lt"/>
              <a:ea typeface="+mn-ea"/>
              <a:cs typeface="+mn-cs"/>
            </a:rPr>
            <a:t>18,323</a:t>
          </a:r>
          <a:r>
            <a:rPr lang="ja-JP" altLang="ja-JP" sz="1100" b="0" i="0" baseline="0">
              <a:solidFill>
                <a:schemeClr val="dk1"/>
              </a:solidFill>
              <a:effectLst/>
              <a:latin typeface="+mn-lt"/>
              <a:ea typeface="+mn-ea"/>
              <a:cs typeface="+mn-cs"/>
            </a:rPr>
            <a:t>円となっており，近年は減少傾向であり類似団体平均を下回っている。要因として，臨時財政対策債等の地方債の発行を抑制してきたことがあげられる。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年度の実質収支比率は</a:t>
          </a:r>
          <a:r>
            <a:rPr lang="en-US" altLang="ja-JP" sz="1100" b="0" i="0">
              <a:solidFill>
                <a:schemeClr val="dk1"/>
              </a:solidFill>
              <a:effectLst/>
              <a:latin typeface="+mn-lt"/>
              <a:ea typeface="+mn-ea"/>
              <a:cs typeface="+mn-cs"/>
            </a:rPr>
            <a:t>7.66</a:t>
          </a:r>
          <a:r>
            <a:rPr lang="ja-JP" altLang="ja-JP" sz="1100" b="0" i="0">
              <a:solidFill>
                <a:schemeClr val="dk1"/>
              </a:solidFill>
              <a:effectLst/>
              <a:latin typeface="+mn-lt"/>
              <a:ea typeface="+mn-ea"/>
              <a:cs typeface="+mn-cs"/>
            </a:rPr>
            <a:t>％となり，前年度より</a:t>
          </a:r>
          <a:r>
            <a:rPr lang="en-US" altLang="ja-JP" sz="1100" b="0" i="0">
              <a:solidFill>
                <a:schemeClr val="dk1"/>
              </a:solidFill>
              <a:effectLst/>
              <a:latin typeface="+mn-lt"/>
              <a:ea typeface="+mn-ea"/>
              <a:cs typeface="+mn-cs"/>
            </a:rPr>
            <a:t>2.49</a:t>
          </a:r>
          <a:r>
            <a:rPr lang="ja-JP" altLang="ja-JP" sz="1100" b="0" i="0">
              <a:solidFill>
                <a:schemeClr val="dk1"/>
              </a:solidFill>
              <a:effectLst/>
              <a:latin typeface="+mn-lt"/>
              <a:ea typeface="+mn-ea"/>
              <a:cs typeface="+mn-cs"/>
            </a:rPr>
            <a:t>ポイント増加した。分子となる実質収支額が前年度と比較して約</a:t>
          </a:r>
          <a:r>
            <a:rPr lang="en-US" altLang="ja-JP" sz="1100" b="0" i="0">
              <a:solidFill>
                <a:schemeClr val="dk1"/>
              </a:solidFill>
              <a:effectLst/>
              <a:latin typeface="+mn-lt"/>
              <a:ea typeface="+mn-ea"/>
              <a:cs typeface="+mn-cs"/>
            </a:rPr>
            <a:t>6</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300</a:t>
          </a:r>
          <a:r>
            <a:rPr lang="ja-JP" altLang="ja-JP" sz="1100" b="0" i="0">
              <a:solidFill>
                <a:schemeClr val="dk1"/>
              </a:solidFill>
              <a:effectLst/>
              <a:latin typeface="+mn-lt"/>
              <a:ea typeface="+mn-ea"/>
              <a:cs typeface="+mn-cs"/>
            </a:rPr>
            <a:t>万円増加しており，実質収支比率も増加している。実質収支比率は，一般的には３～５％が望ましい数値とされているため，適正な数値を若干超過している。</a:t>
          </a:r>
          <a:endParaRPr lang="ja-JP" altLang="ja-JP" sz="1400">
            <a:effectLst/>
          </a:endParaRPr>
        </a:p>
        <a:p>
          <a:pPr algn="l"/>
          <a:r>
            <a:rPr lang="ja-JP" altLang="ja-JP" sz="1100" b="0" i="0">
              <a:solidFill>
                <a:schemeClr val="dk1"/>
              </a:solidFill>
              <a:effectLst/>
              <a:latin typeface="+mn-lt"/>
              <a:ea typeface="+mn-ea"/>
              <a:cs typeface="+mn-cs"/>
            </a:rPr>
            <a:t>　実質単年度収支比率は</a:t>
          </a:r>
          <a:r>
            <a:rPr lang="en-US" altLang="ja-JP" sz="1100" b="0" i="0">
              <a:solidFill>
                <a:schemeClr val="dk1"/>
              </a:solidFill>
              <a:effectLst/>
              <a:latin typeface="+mn-lt"/>
              <a:ea typeface="+mn-ea"/>
              <a:cs typeface="+mn-cs"/>
            </a:rPr>
            <a:t>3.53</a:t>
          </a:r>
          <a:r>
            <a:rPr lang="ja-JP" altLang="ja-JP" sz="1100" b="0" i="0">
              <a:solidFill>
                <a:schemeClr val="dk1"/>
              </a:solidFill>
              <a:effectLst/>
              <a:latin typeface="+mn-lt"/>
              <a:ea typeface="+mn-ea"/>
              <a:cs typeface="+mn-cs"/>
            </a:rPr>
            <a:t>％となり，前年度より</a:t>
          </a:r>
          <a:r>
            <a:rPr lang="en-US" altLang="ja-JP" sz="1100" b="0" i="0">
              <a:solidFill>
                <a:schemeClr val="dk1"/>
              </a:solidFill>
              <a:effectLst/>
              <a:latin typeface="+mn-lt"/>
              <a:ea typeface="+mn-ea"/>
              <a:cs typeface="+mn-cs"/>
            </a:rPr>
            <a:t>0.9</a:t>
          </a:r>
          <a:r>
            <a:rPr lang="ja-JP" altLang="ja-JP" sz="1100" b="0" i="0">
              <a:solidFill>
                <a:schemeClr val="dk1"/>
              </a:solidFill>
              <a:effectLst/>
              <a:latin typeface="+mn-lt"/>
              <a:ea typeface="+mn-ea"/>
              <a:cs typeface="+mn-cs"/>
            </a:rPr>
            <a:t>ポイント増加した。要因としては，財政調整基金積立金の増加の影響により実質単年度収支が増加したことがあげられる。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国民健康保険特別会計については，前年度に引き続き赤字が発生している（約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万円）。平成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年度から７年連続の赤字である。加入者の高齢化，医療技術の高度化に伴う医療費の増大，及び国民健康保険税収の伸び悩み等が主な要因であると考えられる。平成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年度においては，単年度赤字となることを回避するため，一般会計からの繰入金を増額した。結果，前年度と比べて赤字額は減少することとなった。 </a:t>
          </a:r>
          <a:endParaRPr lang="ja-JP" altLang="ja-JP" sz="1400">
            <a:effectLst/>
          </a:endParaRPr>
        </a:p>
        <a:p>
          <a:r>
            <a:rPr kumimoji="1" lang="ja-JP" altLang="ja-JP" sz="1100">
              <a:solidFill>
                <a:schemeClr val="dk1"/>
              </a:solidFill>
              <a:effectLst/>
              <a:latin typeface="+mn-lt"/>
              <a:ea typeface="+mn-ea"/>
              <a:cs typeface="+mn-cs"/>
            </a:rPr>
            <a:t>　今後も健康の維持・増進，生活習慣病の予防，健康診査の受診拡大など，加入者の医療費を抑制する施策に取り組み，赤字額の減少に努める必要がある。その他の会計では赤字は発生していない。</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また，国分寺駅北口地区第一種市街地再開発事業特別会計において，再開発ビルの保留床に相当する敷地の共有持分土地収入見込額から歳出，地方債残高の経費を差引いた額を算入したことにより，平成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年度から黒字額が大幅に増額となっている。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43866693</v>
      </c>
      <c r="BO4" s="379"/>
      <c r="BP4" s="379"/>
      <c r="BQ4" s="379"/>
      <c r="BR4" s="379"/>
      <c r="BS4" s="379"/>
      <c r="BT4" s="379"/>
      <c r="BU4" s="380"/>
      <c r="BV4" s="378">
        <v>40806203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7.7</v>
      </c>
      <c r="CU4" s="385"/>
      <c r="CV4" s="385"/>
      <c r="CW4" s="385"/>
      <c r="CX4" s="385"/>
      <c r="CY4" s="385"/>
      <c r="CZ4" s="385"/>
      <c r="DA4" s="386"/>
      <c r="DB4" s="384">
        <v>5.2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41706132</v>
      </c>
      <c r="BO5" s="416"/>
      <c r="BP5" s="416"/>
      <c r="BQ5" s="416"/>
      <c r="BR5" s="416"/>
      <c r="BS5" s="416"/>
      <c r="BT5" s="416"/>
      <c r="BU5" s="417"/>
      <c r="BV5" s="415">
        <v>39576173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93.7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2160561</v>
      </c>
      <c r="BO6" s="416"/>
      <c r="BP6" s="416"/>
      <c r="BQ6" s="416"/>
      <c r="BR6" s="416"/>
      <c r="BS6" s="416"/>
      <c r="BT6" s="416"/>
      <c r="BU6" s="417"/>
      <c r="BV6" s="415">
        <v>1230030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90.9</v>
      </c>
      <c r="CU6" s="453"/>
      <c r="CV6" s="453"/>
      <c r="CW6" s="453"/>
      <c r="CX6" s="453"/>
      <c r="CY6" s="453"/>
      <c r="CZ6" s="453"/>
      <c r="DA6" s="454"/>
      <c r="DB6" s="452">
        <v>95.5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372867</v>
      </c>
      <c r="BO7" s="416"/>
      <c r="BP7" s="416"/>
      <c r="BQ7" s="416"/>
      <c r="BR7" s="416"/>
      <c r="BS7" s="416"/>
      <c r="BT7" s="416"/>
      <c r="BU7" s="417"/>
      <c r="BV7" s="415">
        <v>45104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23340717</v>
      </c>
      <c r="CU7" s="416"/>
      <c r="CV7" s="416"/>
      <c r="CW7" s="416"/>
      <c r="CX7" s="416"/>
      <c r="CY7" s="416"/>
      <c r="CZ7" s="416"/>
      <c r="DA7" s="417"/>
      <c r="DB7" s="415">
        <v>22905241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1787694</v>
      </c>
      <c r="BO8" s="416"/>
      <c r="BP8" s="416"/>
      <c r="BQ8" s="416"/>
      <c r="BR8" s="416"/>
      <c r="BS8" s="416"/>
      <c r="BT8" s="416"/>
      <c r="BU8" s="417"/>
      <c r="BV8" s="415">
        <v>1184926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0.99</v>
      </c>
      <c r="CU8" s="456"/>
      <c r="CV8" s="456"/>
      <c r="CW8" s="456"/>
      <c r="CX8" s="456"/>
      <c r="CY8" s="456"/>
      <c r="CZ8" s="456"/>
      <c r="DA8" s="457"/>
      <c r="DB8" s="455">
        <v>0.98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122742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602768</v>
      </c>
      <c r="BO9" s="416"/>
      <c r="BP9" s="416"/>
      <c r="BQ9" s="416"/>
      <c r="BR9" s="416"/>
      <c r="BS9" s="416"/>
      <c r="BT9" s="416"/>
      <c r="BU9" s="417"/>
      <c r="BV9" s="415">
        <v>-89241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6.8</v>
      </c>
      <c r="CU9" s="413"/>
      <c r="CV9" s="413"/>
      <c r="CW9" s="413"/>
      <c r="CX9" s="413"/>
      <c r="CY9" s="413"/>
      <c r="CZ9" s="413"/>
      <c r="DA9" s="414"/>
      <c r="DB9" s="412">
        <v>8.9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120650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1334939</v>
      </c>
      <c r="BO10" s="416"/>
      <c r="BP10" s="416"/>
      <c r="BQ10" s="416"/>
      <c r="BR10" s="416"/>
      <c r="BS10" s="416"/>
      <c r="BT10" s="416"/>
      <c r="BU10" s="417"/>
      <c r="BV10" s="415">
        <v>844238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119940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1114600</v>
      </c>
      <c r="BO12" s="416"/>
      <c r="BP12" s="416"/>
      <c r="BQ12" s="416"/>
      <c r="BR12" s="416"/>
      <c r="BS12" s="416"/>
      <c r="BT12" s="416"/>
      <c r="BU12" s="417"/>
      <c r="BV12" s="415">
        <v>152461</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118102</v>
      </c>
      <c r="S13" s="497"/>
      <c r="T13" s="497"/>
      <c r="U13" s="497"/>
      <c r="V13" s="498"/>
      <c r="W13" s="431" t="s">
        <v>120</v>
      </c>
      <c r="X13" s="432"/>
      <c r="Y13" s="432"/>
      <c r="Z13" s="432"/>
      <c r="AA13" s="432"/>
      <c r="AB13" s="422"/>
      <c r="AC13" s="466">
        <v>492</v>
      </c>
      <c r="AD13" s="467"/>
      <c r="AE13" s="467"/>
      <c r="AF13" s="467"/>
      <c r="AG13" s="506"/>
      <c r="AH13" s="466">
        <v>536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823107</v>
      </c>
      <c r="BO13" s="416"/>
      <c r="BP13" s="416"/>
      <c r="BQ13" s="416"/>
      <c r="BR13" s="416"/>
      <c r="BS13" s="416"/>
      <c r="BT13" s="416"/>
      <c r="BU13" s="417"/>
      <c r="BV13" s="415">
        <v>602536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-0.8</v>
      </c>
      <c r="CU13" s="413"/>
      <c r="CV13" s="413"/>
      <c r="CW13" s="413"/>
      <c r="CX13" s="413"/>
      <c r="CY13" s="413"/>
      <c r="CZ13" s="413"/>
      <c r="DA13" s="414"/>
      <c r="DB13" s="412">
        <v>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119379</v>
      </c>
      <c r="S14" s="497"/>
      <c r="T14" s="497"/>
      <c r="U14" s="497"/>
      <c r="V14" s="498"/>
      <c r="W14" s="405"/>
      <c r="X14" s="406"/>
      <c r="Y14" s="406"/>
      <c r="Z14" s="406"/>
      <c r="AA14" s="406"/>
      <c r="AB14" s="395"/>
      <c r="AC14" s="499">
        <v>1</v>
      </c>
      <c r="AD14" s="500"/>
      <c r="AE14" s="500"/>
      <c r="AF14" s="500"/>
      <c r="AG14" s="501"/>
      <c r="AH14" s="499">
        <v>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117648</v>
      </c>
      <c r="S15" s="497"/>
      <c r="T15" s="497"/>
      <c r="U15" s="497"/>
      <c r="V15" s="498"/>
      <c r="W15" s="431" t="s">
        <v>127</v>
      </c>
      <c r="X15" s="432"/>
      <c r="Y15" s="432"/>
      <c r="Z15" s="432"/>
      <c r="AA15" s="432"/>
      <c r="AB15" s="422"/>
      <c r="AC15" s="466">
        <v>7749</v>
      </c>
      <c r="AD15" s="467"/>
      <c r="AE15" s="467"/>
      <c r="AF15" s="467"/>
      <c r="AG15" s="506"/>
      <c r="AH15" s="466">
        <v>7981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17978560</v>
      </c>
      <c r="BO15" s="379"/>
      <c r="BP15" s="379"/>
      <c r="BQ15" s="379"/>
      <c r="BR15" s="379"/>
      <c r="BS15" s="379"/>
      <c r="BT15" s="379"/>
      <c r="BU15" s="380"/>
      <c r="BV15" s="378">
        <v>16836101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15.8</v>
      </c>
      <c r="AD16" s="500"/>
      <c r="AE16" s="500"/>
      <c r="AF16" s="500"/>
      <c r="AG16" s="501"/>
      <c r="AH16" s="499">
        <v>15.2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17799648</v>
      </c>
      <c r="BO16" s="416"/>
      <c r="BP16" s="416"/>
      <c r="BQ16" s="416"/>
      <c r="BR16" s="416"/>
      <c r="BS16" s="416"/>
      <c r="BT16" s="416"/>
      <c r="BU16" s="417"/>
      <c r="BV16" s="415">
        <v>17043203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40698</v>
      </c>
      <c r="AD17" s="467"/>
      <c r="AE17" s="467"/>
      <c r="AF17" s="467"/>
      <c r="AG17" s="506"/>
      <c r="AH17" s="466">
        <v>42324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23340717</v>
      </c>
      <c r="BO17" s="416"/>
      <c r="BP17" s="416"/>
      <c r="BQ17" s="416"/>
      <c r="BR17" s="416"/>
      <c r="BS17" s="416"/>
      <c r="BT17" s="416"/>
      <c r="BU17" s="417"/>
      <c r="BV17" s="415">
        <v>22105703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11.46</v>
      </c>
      <c r="M18" s="528"/>
      <c r="N18" s="528"/>
      <c r="O18" s="528"/>
      <c r="P18" s="528"/>
      <c r="Q18" s="528"/>
      <c r="R18" s="529"/>
      <c r="S18" s="529"/>
      <c r="T18" s="529"/>
      <c r="U18" s="529"/>
      <c r="V18" s="530"/>
      <c r="W18" s="433"/>
      <c r="X18" s="434"/>
      <c r="Y18" s="434"/>
      <c r="Z18" s="434"/>
      <c r="AA18" s="434"/>
      <c r="AB18" s="425"/>
      <c r="AC18" s="531">
        <v>83.2</v>
      </c>
      <c r="AD18" s="532"/>
      <c r="AE18" s="532"/>
      <c r="AF18" s="532"/>
      <c r="AG18" s="533"/>
      <c r="AH18" s="531">
        <v>80.7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22048089</v>
      </c>
      <c r="BO18" s="416"/>
      <c r="BP18" s="416"/>
      <c r="BQ18" s="416"/>
      <c r="BR18" s="416"/>
      <c r="BS18" s="416"/>
      <c r="BT18" s="416"/>
      <c r="BU18" s="417"/>
      <c r="BV18" s="415">
        <v>22060881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10710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29448309</v>
      </c>
      <c r="BO19" s="416"/>
      <c r="BP19" s="416"/>
      <c r="BQ19" s="416"/>
      <c r="BR19" s="416"/>
      <c r="BS19" s="416"/>
      <c r="BT19" s="416"/>
      <c r="BU19" s="417"/>
      <c r="BV19" s="415">
        <v>27523365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59130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21647615</v>
      </c>
      <c r="BO23" s="416"/>
      <c r="BP23" s="416"/>
      <c r="BQ23" s="416"/>
      <c r="BR23" s="416"/>
      <c r="BS23" s="416"/>
      <c r="BT23" s="416"/>
      <c r="BU23" s="417"/>
      <c r="BV23" s="415">
        <v>22386650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9000</v>
      </c>
      <c r="R24" s="467"/>
      <c r="S24" s="467"/>
      <c r="T24" s="467"/>
      <c r="U24" s="467"/>
      <c r="V24" s="506"/>
      <c r="W24" s="561"/>
      <c r="X24" s="549"/>
      <c r="Y24" s="550"/>
      <c r="Z24" s="465" t="s">
        <v>151</v>
      </c>
      <c r="AA24" s="445"/>
      <c r="AB24" s="445"/>
      <c r="AC24" s="445"/>
      <c r="AD24" s="445"/>
      <c r="AE24" s="445"/>
      <c r="AF24" s="445"/>
      <c r="AG24" s="446"/>
      <c r="AH24" s="466">
        <v>606</v>
      </c>
      <c r="AI24" s="467"/>
      <c r="AJ24" s="467"/>
      <c r="AK24" s="467"/>
      <c r="AL24" s="506"/>
      <c r="AM24" s="466">
        <v>1979196</v>
      </c>
      <c r="AN24" s="467"/>
      <c r="AO24" s="467"/>
      <c r="AP24" s="467"/>
      <c r="AQ24" s="467"/>
      <c r="AR24" s="506"/>
      <c r="AS24" s="466">
        <v>3266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7785022</v>
      </c>
      <c r="BO24" s="416"/>
      <c r="BP24" s="416"/>
      <c r="BQ24" s="416"/>
      <c r="BR24" s="416"/>
      <c r="BS24" s="416"/>
      <c r="BT24" s="416"/>
      <c r="BU24" s="417"/>
      <c r="BV24" s="415">
        <v>8848167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7700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9858598</v>
      </c>
      <c r="BO25" s="379"/>
      <c r="BP25" s="379"/>
      <c r="BQ25" s="379"/>
      <c r="BR25" s="379"/>
      <c r="BS25" s="379"/>
      <c r="BT25" s="379"/>
      <c r="BU25" s="380"/>
      <c r="BV25" s="378">
        <v>11167314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7100</v>
      </c>
      <c r="R26" s="467"/>
      <c r="S26" s="467"/>
      <c r="T26" s="467"/>
      <c r="U26" s="467"/>
      <c r="V26" s="506"/>
      <c r="W26" s="561"/>
      <c r="X26" s="549"/>
      <c r="Y26" s="550"/>
      <c r="Z26" s="465" t="s">
        <v>157</v>
      </c>
      <c r="AA26" s="571"/>
      <c r="AB26" s="571"/>
      <c r="AC26" s="571"/>
      <c r="AD26" s="571"/>
      <c r="AE26" s="571"/>
      <c r="AF26" s="571"/>
      <c r="AG26" s="572"/>
      <c r="AH26" s="466">
        <v>71</v>
      </c>
      <c r="AI26" s="467"/>
      <c r="AJ26" s="467"/>
      <c r="AK26" s="467"/>
      <c r="AL26" s="506"/>
      <c r="AM26" s="466">
        <v>247435</v>
      </c>
      <c r="AN26" s="467"/>
      <c r="AO26" s="467"/>
      <c r="AP26" s="467"/>
      <c r="AQ26" s="467"/>
      <c r="AR26" s="506"/>
      <c r="AS26" s="466">
        <v>3485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40000</v>
      </c>
      <c r="BO26" s="416"/>
      <c r="BP26" s="416"/>
      <c r="BQ26" s="416"/>
      <c r="BR26" s="416"/>
      <c r="BS26" s="416"/>
      <c r="BT26" s="416"/>
      <c r="BU26" s="417"/>
      <c r="BV26" s="415">
        <v>20000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5400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4900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2724786</v>
      </c>
      <c r="BO28" s="379"/>
      <c r="BP28" s="379"/>
      <c r="BQ28" s="379"/>
      <c r="BR28" s="379"/>
      <c r="BS28" s="379"/>
      <c r="BT28" s="379"/>
      <c r="BU28" s="380"/>
      <c r="BV28" s="378">
        <v>2504447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22</v>
      </c>
      <c r="M29" s="467"/>
      <c r="N29" s="467"/>
      <c r="O29" s="467"/>
      <c r="P29" s="506"/>
      <c r="Q29" s="466">
        <v>4700</v>
      </c>
      <c r="R29" s="467"/>
      <c r="S29" s="467"/>
      <c r="T29" s="467"/>
      <c r="U29" s="467"/>
      <c r="V29" s="506"/>
      <c r="W29" s="562"/>
      <c r="X29" s="563"/>
      <c r="Y29" s="564"/>
      <c r="Z29" s="465" t="s">
        <v>168</v>
      </c>
      <c r="AA29" s="445"/>
      <c r="AB29" s="445"/>
      <c r="AC29" s="445"/>
      <c r="AD29" s="445"/>
      <c r="AE29" s="445"/>
      <c r="AF29" s="445"/>
      <c r="AG29" s="446"/>
      <c r="AH29" s="466">
        <v>608</v>
      </c>
      <c r="AI29" s="467"/>
      <c r="AJ29" s="467"/>
      <c r="AK29" s="467"/>
      <c r="AL29" s="506"/>
      <c r="AM29" s="466">
        <v>1988368</v>
      </c>
      <c r="AN29" s="467"/>
      <c r="AO29" s="467"/>
      <c r="AP29" s="467"/>
      <c r="AQ29" s="467"/>
      <c r="AR29" s="506"/>
      <c r="AS29" s="466">
        <v>3270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2857</v>
      </c>
      <c r="BO29" s="416"/>
      <c r="BP29" s="416"/>
      <c r="BQ29" s="416"/>
      <c r="BR29" s="416"/>
      <c r="BS29" s="416"/>
      <c r="BT29" s="416"/>
      <c r="BU29" s="417"/>
      <c r="BV29" s="415">
        <v>2856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973851</v>
      </c>
      <c r="BO30" s="585"/>
      <c r="BP30" s="585"/>
      <c r="BQ30" s="585"/>
      <c r="BR30" s="585"/>
      <c r="BS30" s="585"/>
      <c r="BT30" s="585"/>
      <c r="BU30" s="586"/>
      <c r="BV30" s="584">
        <v>858259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東京市町村総合事務組合（一般会計）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国分寺市土地開発公社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介護保険(保険事業勘定)特別会計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IF('各会計、関係団体の財政状況及び健全化判断比率'!B32="","",'各会計、関係団体の財政状況及び健全化判断比率'!B32)</f>
        <v>国分寺都市計画事業国分寺駅北口地区第一種市街地再開発事業特別会計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東京市町村総合事務組合（交通災害共済事業特別会計）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国分寺都市計画事業国分寺駅北口地区第一種市街地再開発事業特別会計（普通会計）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東京都四市競艇事業組合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地域バス運行事業特別会計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東京都十一市競輪事業組合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東京たま広域資源循環組合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東京都後期高齢者医療広域連合（一般会計）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東京都後期高齢者医療広域連合（後期高齢者事業会計）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浅川清流環境組合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518</v>
      </c>
      <c r="D34" s="1181"/>
      <c r="E34" s="1182"/>
      <c r="F34" s="32" t="s">
        <v>519</v>
      </c>
      <c r="G34" s="33" t="s">
        <v>520</v>
      </c>
      <c r="H34" s="33" t="s">
        <v>521</v>
      </c>
      <c r="I34" s="33" t="s">
        <v>522</v>
      </c>
      <c r="J34" s="34" t="s">
        <v>523</v>
      </c>
      <c r="K34" s="22"/>
      <c r="L34" s="22"/>
      <c r="M34" s="22"/>
      <c r="N34" s="22"/>
      <c r="O34" s="22"/>
      <c r="P34" s="22"/>
    </row>
    <row r="35" spans="1:16" ht="39" customHeight="1" x14ac:dyDescent="0.15">
      <c r="A35" s="22"/>
      <c r="B35" s="35"/>
      <c r="C35" s="1175" t="s">
        <v>524</v>
      </c>
      <c r="D35" s="1176"/>
      <c r="E35" s="1177"/>
      <c r="F35" s="36" t="s">
        <v>473</v>
      </c>
      <c r="G35" s="37">
        <v>0</v>
      </c>
      <c r="H35" s="37">
        <v>28.36</v>
      </c>
      <c r="I35" s="37">
        <v>53.28</v>
      </c>
      <c r="J35" s="38">
        <v>50.23</v>
      </c>
      <c r="K35" s="22"/>
      <c r="L35" s="22"/>
      <c r="M35" s="22"/>
      <c r="N35" s="22"/>
      <c r="O35" s="22"/>
      <c r="P35" s="22"/>
    </row>
    <row r="36" spans="1:16" ht="39" customHeight="1" x14ac:dyDescent="0.15">
      <c r="A36" s="22"/>
      <c r="B36" s="35"/>
      <c r="C36" s="1175" t="s">
        <v>525</v>
      </c>
      <c r="D36" s="1176"/>
      <c r="E36" s="1177"/>
      <c r="F36" s="36">
        <v>3.05</v>
      </c>
      <c r="G36" s="37">
        <v>3.08</v>
      </c>
      <c r="H36" s="37">
        <v>5.55</v>
      </c>
      <c r="I36" s="37">
        <v>5.04</v>
      </c>
      <c r="J36" s="38">
        <v>7.59</v>
      </c>
      <c r="K36" s="22"/>
      <c r="L36" s="22"/>
      <c r="M36" s="22"/>
      <c r="N36" s="22"/>
      <c r="O36" s="22"/>
      <c r="P36" s="22"/>
    </row>
    <row r="37" spans="1:16" ht="39" customHeight="1" x14ac:dyDescent="0.15">
      <c r="A37" s="22"/>
      <c r="B37" s="35"/>
      <c r="C37" s="1175" t="s">
        <v>526</v>
      </c>
      <c r="D37" s="1176"/>
      <c r="E37" s="1177"/>
      <c r="F37" s="36">
        <v>0</v>
      </c>
      <c r="G37" s="37">
        <v>0.16</v>
      </c>
      <c r="H37" s="37">
        <v>0.37</v>
      </c>
      <c r="I37" s="37">
        <v>0.28000000000000003</v>
      </c>
      <c r="J37" s="38">
        <v>0.63</v>
      </c>
      <c r="K37" s="22"/>
      <c r="L37" s="22"/>
      <c r="M37" s="22"/>
      <c r="N37" s="22"/>
      <c r="O37" s="22"/>
      <c r="P37" s="22"/>
    </row>
    <row r="38" spans="1:16" ht="39" customHeight="1" x14ac:dyDescent="0.15">
      <c r="A38" s="22"/>
      <c r="B38" s="35"/>
      <c r="C38" s="1175" t="s">
        <v>527</v>
      </c>
      <c r="D38" s="1176"/>
      <c r="E38" s="1177"/>
      <c r="F38" s="36">
        <v>0.34</v>
      </c>
      <c r="G38" s="37">
        <v>0.69</v>
      </c>
      <c r="H38" s="37">
        <v>0.35</v>
      </c>
      <c r="I38" s="37">
        <v>0.2</v>
      </c>
      <c r="J38" s="38">
        <v>0.23</v>
      </c>
      <c r="K38" s="22"/>
      <c r="L38" s="22"/>
      <c r="M38" s="22"/>
      <c r="N38" s="22"/>
      <c r="O38" s="22"/>
      <c r="P38" s="22"/>
    </row>
    <row r="39" spans="1:16" ht="39" customHeight="1" x14ac:dyDescent="0.15">
      <c r="A39" s="22"/>
      <c r="B39" s="35"/>
      <c r="C39" s="1175" t="s">
        <v>528</v>
      </c>
      <c r="D39" s="1176"/>
      <c r="E39" s="1177"/>
      <c r="F39" s="36">
        <v>0</v>
      </c>
      <c r="G39" s="37">
        <v>0</v>
      </c>
      <c r="H39" s="37">
        <v>0</v>
      </c>
      <c r="I39" s="37">
        <v>0.13</v>
      </c>
      <c r="J39" s="38">
        <v>0.06</v>
      </c>
      <c r="K39" s="22"/>
      <c r="L39" s="22"/>
      <c r="M39" s="22"/>
      <c r="N39" s="22"/>
      <c r="O39" s="22"/>
      <c r="P39" s="22"/>
    </row>
    <row r="40" spans="1:16" ht="39" customHeight="1" x14ac:dyDescent="0.15">
      <c r="A40" s="22"/>
      <c r="B40" s="35"/>
      <c r="C40" s="1175" t="s">
        <v>529</v>
      </c>
      <c r="D40" s="1176"/>
      <c r="E40" s="1177"/>
      <c r="F40" s="36">
        <v>0.01</v>
      </c>
      <c r="G40" s="37">
        <v>0.1</v>
      </c>
      <c r="H40" s="37">
        <v>0.12</v>
      </c>
      <c r="I40" s="37">
        <v>0.16</v>
      </c>
      <c r="J40" s="38">
        <v>0.04</v>
      </c>
      <c r="K40" s="22"/>
      <c r="L40" s="22"/>
      <c r="M40" s="22"/>
      <c r="N40" s="22"/>
      <c r="O40" s="22"/>
      <c r="P40" s="22"/>
    </row>
    <row r="41" spans="1:16" ht="39" customHeight="1" x14ac:dyDescent="0.15">
      <c r="A41" s="22"/>
      <c r="B41" s="35"/>
      <c r="C41" s="1175" t="s">
        <v>530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531</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532</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3249</v>
      </c>
      <c r="L45" s="60">
        <v>2998</v>
      </c>
      <c r="M45" s="60">
        <v>2728</v>
      </c>
      <c r="N45" s="60">
        <v>2513</v>
      </c>
      <c r="O45" s="61">
        <v>2071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1898</v>
      </c>
      <c r="L48" s="64">
        <v>1735</v>
      </c>
      <c r="M48" s="64">
        <v>1661</v>
      </c>
      <c r="N48" s="64">
        <v>1409</v>
      </c>
      <c r="O48" s="65">
        <v>1355</v>
      </c>
      <c r="P48" s="48"/>
      <c r="Q48" s="48"/>
      <c r="R48" s="48"/>
      <c r="S48" s="48"/>
      <c r="T48" s="48"/>
      <c r="U48" s="48"/>
    </row>
    <row r="49" spans="1:21" ht="30.75" customHeight="1" x14ac:dyDescent="0.15">
      <c r="A49" s="48"/>
      <c r="B49" s="1193"/>
      <c r="C49" s="1194"/>
      <c r="D49" s="62"/>
      <c r="E49" s="1185" t="s">
        <v>15</v>
      </c>
      <c r="F49" s="1185"/>
      <c r="G49" s="1185"/>
      <c r="H49" s="1185"/>
      <c r="I49" s="1185"/>
      <c r="J49" s="1186"/>
      <c r="K49" s="63">
        <v>84</v>
      </c>
      <c r="L49" s="64">
        <v>85</v>
      </c>
      <c r="M49" s="64">
        <v>61</v>
      </c>
      <c r="N49" s="64">
        <v>52</v>
      </c>
      <c r="O49" s="65">
        <v>49</v>
      </c>
      <c r="P49" s="48"/>
      <c r="Q49" s="48"/>
      <c r="R49" s="48"/>
      <c r="S49" s="48"/>
      <c r="T49" s="48"/>
      <c r="U49" s="48"/>
    </row>
    <row r="50" spans="1:21" ht="30.75" customHeight="1" x14ac:dyDescent="0.15">
      <c r="A50" s="48"/>
      <c r="B50" s="1193"/>
      <c r="C50" s="1194"/>
      <c r="D50" s="62"/>
      <c r="E50" s="1185" t="s">
        <v>16</v>
      </c>
      <c r="F50" s="1185"/>
      <c r="G50" s="1185"/>
      <c r="H50" s="1185"/>
      <c r="I50" s="1185"/>
      <c r="J50" s="1186"/>
      <c r="K50" s="63">
        <v>106</v>
      </c>
      <c r="L50" s="64">
        <v>412</v>
      </c>
      <c r="M50" s="64">
        <v>92</v>
      </c>
      <c r="N50" s="64">
        <v>184</v>
      </c>
      <c r="O50" s="65">
        <v>127</v>
      </c>
      <c r="P50" s="48"/>
      <c r="Q50" s="48"/>
      <c r="R50" s="48"/>
      <c r="S50" s="48"/>
      <c r="T50" s="48"/>
      <c r="U50" s="48"/>
    </row>
    <row r="51" spans="1:21" ht="30.75" customHeight="1" x14ac:dyDescent="0.15">
      <c r="A51" s="48"/>
      <c r="B51" s="1195"/>
      <c r="C51" s="1196"/>
      <c r="D51" s="66"/>
      <c r="E51" s="1185" t="s">
        <v>17</v>
      </c>
      <c r="F51" s="1185"/>
      <c r="G51" s="1185"/>
      <c r="H51" s="1185"/>
      <c r="I51" s="1185"/>
      <c r="J51" s="1186"/>
      <c r="K51" s="63">
        <v>5</v>
      </c>
      <c r="L51" s="64">
        <v>3</v>
      </c>
      <c r="M51" s="64">
        <v>4</v>
      </c>
      <c r="N51" s="64">
        <v>1</v>
      </c>
      <c r="O51" s="65" t="s">
        <v>473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4731</v>
      </c>
      <c r="L52" s="64">
        <v>4414</v>
      </c>
      <c r="M52" s="64">
        <v>4362</v>
      </c>
      <c r="N52" s="64">
        <v>4528</v>
      </c>
      <c r="O52" s="65">
        <v>3956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611</v>
      </c>
      <c r="L53" s="69">
        <v>819</v>
      </c>
      <c r="M53" s="69">
        <v>184</v>
      </c>
      <c r="N53" s="69">
        <v>-369</v>
      </c>
      <c r="O53" s="70">
        <v>-354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99" t="s">
        <v>23</v>
      </c>
      <c r="C41" s="1200"/>
      <c r="D41" s="81"/>
      <c r="E41" s="1205" t="s">
        <v>24</v>
      </c>
      <c r="F41" s="1205"/>
      <c r="G41" s="1205"/>
      <c r="H41" s="1206"/>
      <c r="I41" s="82">
        <v>24867</v>
      </c>
      <c r="J41" s="83">
        <v>24080</v>
      </c>
      <c r="K41" s="83">
        <v>24009</v>
      </c>
      <c r="L41" s="83">
        <v>23139</v>
      </c>
      <c r="M41" s="84">
        <v>22334</v>
      </c>
    </row>
    <row r="42" spans="2:13" ht="27.75" customHeight="1" x14ac:dyDescent="0.15">
      <c r="B42" s="1201"/>
      <c r="C42" s="1202"/>
      <c r="D42" s="85"/>
      <c r="E42" s="1207" t="s">
        <v>25</v>
      </c>
      <c r="F42" s="1207"/>
      <c r="G42" s="1207"/>
      <c r="H42" s="1208"/>
      <c r="I42" s="86">
        <v>5059</v>
      </c>
      <c r="J42" s="87">
        <v>2188</v>
      </c>
      <c r="K42" s="87">
        <v>2050</v>
      </c>
      <c r="L42" s="87">
        <v>2146</v>
      </c>
      <c r="M42" s="88">
        <v>2724</v>
      </c>
    </row>
    <row r="43" spans="2:13" ht="27.75" customHeight="1" x14ac:dyDescent="0.15">
      <c r="B43" s="1201"/>
      <c r="C43" s="1202"/>
      <c r="D43" s="85"/>
      <c r="E43" s="1207" t="s">
        <v>26</v>
      </c>
      <c r="F43" s="1207"/>
      <c r="G43" s="1207"/>
      <c r="H43" s="1208"/>
      <c r="I43" s="86">
        <v>10800</v>
      </c>
      <c r="J43" s="87">
        <v>9551</v>
      </c>
      <c r="K43" s="87">
        <v>8396</v>
      </c>
      <c r="L43" s="87">
        <v>7227</v>
      </c>
      <c r="M43" s="88">
        <v>6130</v>
      </c>
    </row>
    <row r="44" spans="2:13" ht="27.75" customHeight="1" x14ac:dyDescent="0.15">
      <c r="B44" s="1201"/>
      <c r="C44" s="1202"/>
      <c r="D44" s="85"/>
      <c r="E44" s="1207" t="s">
        <v>27</v>
      </c>
      <c r="F44" s="1207"/>
      <c r="G44" s="1207"/>
      <c r="H44" s="1208"/>
      <c r="I44" s="86">
        <v>464</v>
      </c>
      <c r="J44" s="87">
        <v>373</v>
      </c>
      <c r="K44" s="87">
        <v>317</v>
      </c>
      <c r="L44" s="87">
        <v>265</v>
      </c>
      <c r="M44" s="88">
        <v>204</v>
      </c>
    </row>
    <row r="45" spans="2:13" ht="27.75" customHeight="1" x14ac:dyDescent="0.15">
      <c r="B45" s="1201"/>
      <c r="C45" s="1202"/>
      <c r="D45" s="85"/>
      <c r="E45" s="1207" t="s">
        <v>28</v>
      </c>
      <c r="F45" s="1207"/>
      <c r="G45" s="1207"/>
      <c r="H45" s="1208"/>
      <c r="I45" s="86">
        <v>6056</v>
      </c>
      <c r="J45" s="87">
        <v>5865</v>
      </c>
      <c r="K45" s="87">
        <v>5289</v>
      </c>
      <c r="L45" s="87">
        <v>5062</v>
      </c>
      <c r="M45" s="88">
        <v>4849</v>
      </c>
    </row>
    <row r="46" spans="2:13" ht="27.75" customHeight="1" x14ac:dyDescent="0.15">
      <c r="B46" s="1201"/>
      <c r="C46" s="1202"/>
      <c r="D46" s="85"/>
      <c r="E46" s="1207" t="s">
        <v>29</v>
      </c>
      <c r="F46" s="1207"/>
      <c r="G46" s="1207"/>
      <c r="H46" s="1208"/>
      <c r="I46" s="86" t="s">
        <v>473</v>
      </c>
      <c r="J46" s="87" t="s">
        <v>473</v>
      </c>
      <c r="K46" s="87" t="s">
        <v>473</v>
      </c>
      <c r="L46" s="87" t="s">
        <v>473</v>
      </c>
      <c r="M46" s="88" t="s">
        <v>473</v>
      </c>
    </row>
    <row r="47" spans="2:13" ht="27.75" customHeight="1" x14ac:dyDescent="0.15">
      <c r="B47" s="1201"/>
      <c r="C47" s="1202"/>
      <c r="D47" s="85"/>
      <c r="E47" s="1207" t="s">
        <v>30</v>
      </c>
      <c r="F47" s="1207"/>
      <c r="G47" s="1207"/>
      <c r="H47" s="1208"/>
      <c r="I47" s="86" t="s">
        <v>473</v>
      </c>
      <c r="J47" s="87" t="s">
        <v>473</v>
      </c>
      <c r="K47" s="87" t="s">
        <v>473</v>
      </c>
      <c r="L47" s="87" t="s">
        <v>473</v>
      </c>
      <c r="M47" s="88" t="s">
        <v>473</v>
      </c>
    </row>
    <row r="48" spans="2:13" ht="27.75" customHeight="1" x14ac:dyDescent="0.15">
      <c r="B48" s="1203"/>
      <c r="C48" s="1204"/>
      <c r="D48" s="85"/>
      <c r="E48" s="1207" t="s">
        <v>31</v>
      </c>
      <c r="F48" s="1207"/>
      <c r="G48" s="1207"/>
      <c r="H48" s="1208"/>
      <c r="I48" s="86" t="s">
        <v>473</v>
      </c>
      <c r="J48" s="87" t="s">
        <v>473</v>
      </c>
      <c r="K48" s="87" t="s">
        <v>473</v>
      </c>
      <c r="L48" s="87" t="s">
        <v>473</v>
      </c>
      <c r="M48" s="88" t="s">
        <v>473</v>
      </c>
    </row>
    <row r="49" spans="2:13" ht="27.75" customHeight="1" x14ac:dyDescent="0.15">
      <c r="B49" s="1209" t="s">
        <v>32</v>
      </c>
      <c r="C49" s="1210"/>
      <c r="D49" s="89"/>
      <c r="E49" s="1207" t="s">
        <v>33</v>
      </c>
      <c r="F49" s="1207"/>
      <c r="G49" s="1207"/>
      <c r="H49" s="1208"/>
      <c r="I49" s="86">
        <v>3048</v>
      </c>
      <c r="J49" s="87">
        <v>981</v>
      </c>
      <c r="K49" s="87">
        <v>3299</v>
      </c>
      <c r="L49" s="87">
        <v>4239</v>
      </c>
      <c r="M49" s="88">
        <v>4575</v>
      </c>
    </row>
    <row r="50" spans="2:13" ht="27.75" customHeight="1" x14ac:dyDescent="0.15">
      <c r="B50" s="1201"/>
      <c r="C50" s="1202"/>
      <c r="D50" s="85"/>
      <c r="E50" s="1207" t="s">
        <v>34</v>
      </c>
      <c r="F50" s="1207"/>
      <c r="G50" s="1207"/>
      <c r="H50" s="1208"/>
      <c r="I50" s="86">
        <v>14333</v>
      </c>
      <c r="J50" s="87">
        <v>13652</v>
      </c>
      <c r="K50" s="87">
        <v>15861</v>
      </c>
      <c r="L50" s="87">
        <v>15495</v>
      </c>
      <c r="M50" s="88">
        <v>15941</v>
      </c>
    </row>
    <row r="51" spans="2:13" ht="27.75" customHeight="1" x14ac:dyDescent="0.15">
      <c r="B51" s="1203"/>
      <c r="C51" s="1204"/>
      <c r="D51" s="85"/>
      <c r="E51" s="1207" t="s">
        <v>35</v>
      </c>
      <c r="F51" s="1207"/>
      <c r="G51" s="1207"/>
      <c r="H51" s="1208"/>
      <c r="I51" s="86">
        <v>24761</v>
      </c>
      <c r="J51" s="87">
        <v>23599</v>
      </c>
      <c r="K51" s="87">
        <v>22552</v>
      </c>
      <c r="L51" s="87">
        <v>20914</v>
      </c>
      <c r="M51" s="88">
        <v>19024</v>
      </c>
    </row>
    <row r="52" spans="2:13" ht="27.75" customHeight="1" thickBot="1" x14ac:dyDescent="0.2">
      <c r="B52" s="1211" t="s">
        <v>36</v>
      </c>
      <c r="C52" s="1212"/>
      <c r="D52" s="90"/>
      <c r="E52" s="1213" t="s">
        <v>37</v>
      </c>
      <c r="F52" s="1213"/>
      <c r="G52" s="1213"/>
      <c r="H52" s="1214"/>
      <c r="I52" s="91">
        <v>5102</v>
      </c>
      <c r="J52" s="92">
        <v>3825</v>
      </c>
      <c r="K52" s="92">
        <v>-1652</v>
      </c>
      <c r="L52" s="92">
        <v>-2808</v>
      </c>
      <c r="M52" s="93">
        <v>-3299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8"/>
      <c r="H50" s="1239"/>
      <c r="I50" s="1239"/>
      <c r="J50" s="1240"/>
      <c r="K50" s="354" t="s">
        <v>513</v>
      </c>
      <c r="L50" s="354" t="s">
        <v>514</v>
      </c>
      <c r="M50" s="354" t="s">
        <v>515</v>
      </c>
      <c r="N50" s="354" t="s">
        <v>516</v>
      </c>
      <c r="O50" s="354" t="s">
        <v>517</v>
      </c>
    </row>
    <row r="51" spans="1:17" x14ac:dyDescent="0.15">
      <c r="B51" s="248"/>
      <c r="C51" s="244"/>
      <c r="D51" s="244"/>
      <c r="E51" s="244"/>
      <c r="F51" s="244"/>
      <c r="G51" s="1241" t="s">
        <v>549</v>
      </c>
      <c r="H51" s="1242"/>
      <c r="I51" s="1247" t="s">
        <v>550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551</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552</v>
      </c>
      <c r="H55" s="1222"/>
      <c r="I55" s="1227" t="s">
        <v>550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551</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29" t="s">
        <v>556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38"/>
      <c r="H72" s="1239"/>
      <c r="I72" s="1239"/>
      <c r="J72" s="1240"/>
      <c r="K72" s="354" t="s">
        <v>513</v>
      </c>
      <c r="L72" s="354" t="s">
        <v>514</v>
      </c>
      <c r="M72" s="354" t="s">
        <v>515</v>
      </c>
      <c r="N72" s="354" t="s">
        <v>516</v>
      </c>
      <c r="O72" s="354" t="s">
        <v>517</v>
      </c>
    </row>
    <row r="73" spans="2:30" x14ac:dyDescent="0.15">
      <c r="B73" s="248"/>
      <c r="C73" s="244"/>
      <c r="D73" s="244"/>
      <c r="E73" s="244"/>
      <c r="F73" s="244"/>
      <c r="G73" s="1241" t="s">
        <v>549</v>
      </c>
      <c r="H73" s="1242"/>
      <c r="I73" s="1247" t="s">
        <v>550</v>
      </c>
      <c r="J73" s="1247"/>
      <c r="K73" s="1228">
        <v>25.5</v>
      </c>
      <c r="L73" s="1228">
        <v>19.2</v>
      </c>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555</v>
      </c>
      <c r="J75" s="1227"/>
      <c r="K75" s="1219">
        <v>4.9000000000000004</v>
      </c>
      <c r="L75" s="1219">
        <v>4.2</v>
      </c>
      <c r="M75" s="1219">
        <v>2.7</v>
      </c>
      <c r="N75" s="1219">
        <v>1</v>
      </c>
      <c r="O75" s="1219">
        <v>-0.8</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552</v>
      </c>
      <c r="H77" s="1222"/>
      <c r="I77" s="1227" t="s">
        <v>550</v>
      </c>
      <c r="J77" s="1227"/>
      <c r="K77" s="1228">
        <v>55.5</v>
      </c>
      <c r="L77" s="1228">
        <v>46.1</v>
      </c>
      <c r="M77" s="1215">
        <v>37.6</v>
      </c>
      <c r="N77" s="1215">
        <v>33.799999999999997</v>
      </c>
      <c r="O77" s="1215">
        <v>34.9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555</v>
      </c>
      <c r="J79" s="1217"/>
      <c r="K79" s="1218">
        <v>9.3000000000000007</v>
      </c>
      <c r="L79" s="1218">
        <v>8.5</v>
      </c>
      <c r="M79" s="1218">
        <v>7.9</v>
      </c>
      <c r="N79" s="1218">
        <v>7.1</v>
      </c>
      <c r="O79" s="1218">
        <v>7.2</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tabSelected="1"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34900</v>
      </c>
      <c r="E3" s="116"/>
      <c r="F3" s="117">
        <v>41433</v>
      </c>
      <c r="G3" s="118"/>
      <c r="H3" s="119"/>
    </row>
    <row r="4" spans="1:8" x14ac:dyDescent="0.15">
      <c r="A4" s="120"/>
      <c r="B4" s="121"/>
      <c r="C4" s="122"/>
      <c r="D4" s="123">
        <v>8637</v>
      </c>
      <c r="E4" s="124"/>
      <c r="F4" s="125">
        <v>22351</v>
      </c>
      <c r="G4" s="126"/>
      <c r="H4" s="127"/>
    </row>
    <row r="5" spans="1:8" x14ac:dyDescent="0.15">
      <c r="A5" s="108" t="s">
        <v>507</v>
      </c>
      <c r="B5" s="113"/>
      <c r="C5" s="114"/>
      <c r="D5" s="115">
        <v>74480</v>
      </c>
      <c r="E5" s="116"/>
      <c r="F5" s="117">
        <v>43493</v>
      </c>
      <c r="G5" s="118"/>
      <c r="H5" s="119"/>
    </row>
    <row r="6" spans="1:8" x14ac:dyDescent="0.15">
      <c r="A6" s="120"/>
      <c r="B6" s="121"/>
      <c r="C6" s="122"/>
      <c r="D6" s="123">
        <v>41103</v>
      </c>
      <c r="E6" s="124"/>
      <c r="F6" s="125">
        <v>23254</v>
      </c>
      <c r="G6" s="126"/>
      <c r="H6" s="127"/>
    </row>
    <row r="7" spans="1:8" x14ac:dyDescent="0.15">
      <c r="A7" s="108" t="s">
        <v>508</v>
      </c>
      <c r="B7" s="113"/>
      <c r="C7" s="114"/>
      <c r="D7" s="115">
        <v>43059</v>
      </c>
      <c r="E7" s="116"/>
      <c r="F7" s="117">
        <v>50840</v>
      </c>
      <c r="G7" s="118"/>
      <c r="H7" s="119"/>
    </row>
    <row r="8" spans="1:8" x14ac:dyDescent="0.15">
      <c r="A8" s="120"/>
      <c r="B8" s="121"/>
      <c r="C8" s="122"/>
      <c r="D8" s="123">
        <v>24922</v>
      </c>
      <c r="E8" s="124"/>
      <c r="F8" s="125">
        <v>25367</v>
      </c>
      <c r="G8" s="126"/>
      <c r="H8" s="127"/>
    </row>
    <row r="9" spans="1:8" x14ac:dyDescent="0.15">
      <c r="A9" s="108" t="s">
        <v>509</v>
      </c>
      <c r="B9" s="113"/>
      <c r="C9" s="114"/>
      <c r="D9" s="115">
        <v>24393</v>
      </c>
      <c r="E9" s="116"/>
      <c r="F9" s="117">
        <v>53605</v>
      </c>
      <c r="G9" s="118"/>
      <c r="H9" s="119"/>
    </row>
    <row r="10" spans="1:8" x14ac:dyDescent="0.15">
      <c r="A10" s="120"/>
      <c r="B10" s="121"/>
      <c r="C10" s="122"/>
      <c r="D10" s="123">
        <v>16201</v>
      </c>
      <c r="E10" s="124"/>
      <c r="F10" s="125">
        <v>28343</v>
      </c>
      <c r="G10" s="126"/>
      <c r="H10" s="127"/>
    </row>
    <row r="11" spans="1:8" x14ac:dyDescent="0.15">
      <c r="A11" s="108" t="s">
        <v>510</v>
      </c>
      <c r="B11" s="113"/>
      <c r="C11" s="114"/>
      <c r="D11" s="115">
        <v>29495</v>
      </c>
      <c r="E11" s="116"/>
      <c r="F11" s="117">
        <v>58051</v>
      </c>
      <c r="G11" s="118"/>
      <c r="H11" s="119"/>
    </row>
    <row r="12" spans="1:8" x14ac:dyDescent="0.15">
      <c r="A12" s="120"/>
      <c r="B12" s="121"/>
      <c r="C12" s="128"/>
      <c r="D12" s="123">
        <v>16761</v>
      </c>
      <c r="E12" s="124"/>
      <c r="F12" s="125">
        <v>32143</v>
      </c>
      <c r="G12" s="126"/>
      <c r="H12" s="127"/>
    </row>
    <row r="13" spans="1:8" x14ac:dyDescent="0.15">
      <c r="A13" s="108"/>
      <c r="B13" s="113"/>
      <c r="C13" s="129"/>
      <c r="D13" s="130">
        <v>41265</v>
      </c>
      <c r="E13" s="131"/>
      <c r="F13" s="132">
        <v>49484</v>
      </c>
      <c r="G13" s="133"/>
      <c r="H13" s="119"/>
    </row>
    <row r="14" spans="1:8" x14ac:dyDescent="0.15">
      <c r="A14" s="120"/>
      <c r="B14" s="121"/>
      <c r="C14" s="122"/>
      <c r="D14" s="123">
        <v>21525</v>
      </c>
      <c r="E14" s="124"/>
      <c r="F14" s="125">
        <v>26292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3.06</v>
      </c>
      <c r="C19" s="134">
        <f>ROUND(VALUE(SUBSTITUTE(実質収支比率等に係る経年分析!G$48,"▲","-")),2)</f>
        <v>3.08</v>
      </c>
      <c r="D19" s="134">
        <f>ROUND(VALUE(SUBSTITUTE(実質収支比率等に係る経年分析!H$48,"▲","-")),2)</f>
        <v>5.56</v>
      </c>
      <c r="E19" s="134">
        <f>ROUND(VALUE(SUBSTITUTE(実質収支比率等に係る経年分析!I$48,"▲","-")),2)</f>
        <v>5.17</v>
      </c>
      <c r="F19" s="134">
        <f>ROUND(VALUE(SUBSTITUTE(実質収支比率等に係る経年分析!J$48,"▲","-")),2)</f>
        <v>7.66</v>
      </c>
    </row>
    <row r="20" spans="1:11" x14ac:dyDescent="0.15">
      <c r="A20" s="134" t="s">
        <v>42</v>
      </c>
      <c r="B20" s="134">
        <f>ROUND(VALUE(SUBSTITUTE(実質収支比率等に係る経年分析!F$47,"▲","-")),2)</f>
        <v>8.76</v>
      </c>
      <c r="C20" s="134">
        <f>ROUND(VALUE(SUBSTITUTE(実質収支比率等に係る経年分析!G$47,"▲","-")),2)</f>
        <v>9.26</v>
      </c>
      <c r="D20" s="134">
        <f>ROUND(VALUE(SUBSTITUTE(実質収支比率等に係る経年分析!H$47,"▲","-")),2)</f>
        <v>7.91</v>
      </c>
      <c r="E20" s="134">
        <f>ROUND(VALUE(SUBSTITUTE(実質収支比率等に係る経年分析!I$47,"▲","-")),2)</f>
        <v>10.93</v>
      </c>
      <c r="F20" s="134">
        <f>ROUND(VALUE(SUBSTITUTE(実質収支比率等に係る経年分析!J$47,"▲","-")),2)</f>
        <v>11.67</v>
      </c>
    </row>
    <row r="21" spans="1:11" x14ac:dyDescent="0.15">
      <c r="A21" s="134" t="s">
        <v>43</v>
      </c>
      <c r="B21" s="134">
        <f>IF(ISNUMBER(VALUE(SUBSTITUTE(実質収支比率等に係る経年分析!F$49,"▲","-"))),ROUND(VALUE(SUBSTITUTE(実質収支比率等に係る経年分析!F$49,"▲","-")),2),NA())</f>
        <v>5.0599999999999996</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3.53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国分寺都市計画事業国分寺駅北口地区第一種市街地再開発事業特別会計（普通会計）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7.59</v>
      </c>
    </row>
    <row r="35" spans="1:16" x14ac:dyDescent="0.15">
      <c r="A35" s="135" t="str">
        <f>IF(連結実質赤字比率に係る赤字・黒字の構成分析!C$35="",NA(),連結実質赤字比率に係る赤字・黒字の構成分析!C$35)</f>
        <v>国分寺都市計画事業国分寺駅北口地区第一種市街地再開発事業特別会計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50.23</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3.08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2.4500000000000002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2.2599999999999998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1.76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4731</v>
      </c>
      <c r="E42" s="136"/>
      <c r="F42" s="136"/>
      <c r="G42" s="136">
        <f>'実質公債費比率（分子）の構造'!L$52</f>
        <v>4414</v>
      </c>
      <c r="H42" s="136"/>
      <c r="I42" s="136"/>
      <c r="J42" s="136">
        <f>'実質公債費比率（分子）の構造'!M$52</f>
        <v>4362</v>
      </c>
      <c r="K42" s="136"/>
      <c r="L42" s="136"/>
      <c r="M42" s="136">
        <f>'実質公債費比率（分子）の構造'!N$52</f>
        <v>4528</v>
      </c>
      <c r="N42" s="136"/>
      <c r="O42" s="136"/>
      <c r="P42" s="136">
        <f>'実質公債費比率（分子）の構造'!O$52</f>
        <v>3956</v>
      </c>
    </row>
    <row r="43" spans="1:16" x14ac:dyDescent="0.15">
      <c r="A43" s="136" t="s">
        <v>51</v>
      </c>
      <c r="B43" s="136">
        <f>'実質公債費比率（分子）の構造'!K$51</f>
        <v>5</v>
      </c>
      <c r="C43" s="136"/>
      <c r="D43" s="136"/>
      <c r="E43" s="136">
        <f>'実質公債費比率（分子）の構造'!L$51</f>
        <v>3</v>
      </c>
      <c r="F43" s="136"/>
      <c r="G43" s="136"/>
      <c r="H43" s="136">
        <f>'実質公債費比率（分子）の構造'!M$51</f>
        <v>4</v>
      </c>
      <c r="I43" s="136"/>
      <c r="J43" s="136"/>
      <c r="K43" s="136">
        <f>'実質公債費比率（分子）の構造'!N$51</f>
        <v>1</v>
      </c>
      <c r="L43" s="136"/>
      <c r="M43" s="136"/>
      <c r="N43" s="136" t="str">
        <f>'実質公債費比率（分子）の構造'!O$51</f>
        <v>-</v>
      </c>
      <c r="O43" s="136"/>
      <c r="P43" s="136"/>
    </row>
    <row r="44" spans="1:16" x14ac:dyDescent="0.15">
      <c r="A44" s="136" t="s">
        <v>52</v>
      </c>
      <c r="B44" s="136">
        <f>'実質公債費比率（分子）の構造'!K$50</f>
        <v>106</v>
      </c>
      <c r="C44" s="136"/>
      <c r="D44" s="136"/>
      <c r="E44" s="136">
        <f>'実質公債費比率（分子）の構造'!L$50</f>
        <v>412</v>
      </c>
      <c r="F44" s="136"/>
      <c r="G44" s="136"/>
      <c r="H44" s="136">
        <f>'実質公債費比率（分子）の構造'!M$50</f>
        <v>92</v>
      </c>
      <c r="I44" s="136"/>
      <c r="J44" s="136"/>
      <c r="K44" s="136">
        <f>'実質公債費比率（分子）の構造'!N$50</f>
        <v>184</v>
      </c>
      <c r="L44" s="136"/>
      <c r="M44" s="136"/>
      <c r="N44" s="136">
        <f>'実質公債費比率（分子）の構造'!O$50</f>
        <v>127</v>
      </c>
      <c r="O44" s="136"/>
      <c r="P44" s="136"/>
    </row>
    <row r="45" spans="1:16" x14ac:dyDescent="0.15">
      <c r="A45" s="136" t="s">
        <v>53</v>
      </c>
      <c r="B45" s="136">
        <f>'実質公債費比率（分子）の構造'!K$49</f>
        <v>84</v>
      </c>
      <c r="C45" s="136"/>
      <c r="D45" s="136"/>
      <c r="E45" s="136">
        <f>'実質公債費比率（分子）の構造'!L$49</f>
        <v>85</v>
      </c>
      <c r="F45" s="136"/>
      <c r="G45" s="136"/>
      <c r="H45" s="136">
        <f>'実質公債費比率（分子）の構造'!M$49</f>
        <v>61</v>
      </c>
      <c r="I45" s="136"/>
      <c r="J45" s="136"/>
      <c r="K45" s="136">
        <f>'実質公債費比率（分子）の構造'!N$49</f>
        <v>52</v>
      </c>
      <c r="L45" s="136"/>
      <c r="M45" s="136"/>
      <c r="N45" s="136">
        <f>'実質公債費比率（分子）の構造'!O$49</f>
        <v>49</v>
      </c>
      <c r="O45" s="136"/>
      <c r="P45" s="136"/>
    </row>
    <row r="46" spans="1:16" x14ac:dyDescent="0.15">
      <c r="A46" s="136" t="s">
        <v>54</v>
      </c>
      <c r="B46" s="136">
        <f>'実質公債費比率（分子）の構造'!K$48</f>
        <v>1898</v>
      </c>
      <c r="C46" s="136"/>
      <c r="D46" s="136"/>
      <c r="E46" s="136">
        <f>'実質公債費比率（分子）の構造'!L$48</f>
        <v>1735</v>
      </c>
      <c r="F46" s="136"/>
      <c r="G46" s="136"/>
      <c r="H46" s="136">
        <f>'実質公債費比率（分子）の構造'!M$48</f>
        <v>1661</v>
      </c>
      <c r="I46" s="136"/>
      <c r="J46" s="136"/>
      <c r="K46" s="136">
        <f>'実質公債費比率（分子）の構造'!N$48</f>
        <v>1409</v>
      </c>
      <c r="L46" s="136"/>
      <c r="M46" s="136"/>
      <c r="N46" s="136">
        <f>'実質公債費比率（分子）の構造'!O$48</f>
        <v>1355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3249</v>
      </c>
      <c r="C49" s="136"/>
      <c r="D49" s="136"/>
      <c r="E49" s="136">
        <f>'実質公債費比率（分子）の構造'!L$45</f>
        <v>2998</v>
      </c>
      <c r="F49" s="136"/>
      <c r="G49" s="136"/>
      <c r="H49" s="136">
        <f>'実質公債費比率（分子）の構造'!M$45</f>
        <v>2728</v>
      </c>
      <c r="I49" s="136"/>
      <c r="J49" s="136"/>
      <c r="K49" s="136">
        <f>'実質公債費比率（分子）の構造'!N$45</f>
        <v>2513</v>
      </c>
      <c r="L49" s="136"/>
      <c r="M49" s="136"/>
      <c r="N49" s="136">
        <f>'実質公債費比率（分子）の構造'!O$45</f>
        <v>2071</v>
      </c>
      <c r="O49" s="136"/>
      <c r="P49" s="136"/>
    </row>
    <row r="50" spans="1:16" x14ac:dyDescent="0.15">
      <c r="A50" s="136" t="s">
        <v>58</v>
      </c>
      <c r="B50" s="136" t="e">
        <f>NA()</f>
        <v>#N/A</v>
      </c>
      <c r="C50" s="136">
        <f>IF(ISNUMBER('実質公債費比率（分子）の構造'!K$53),'実質公債費比率（分子）の構造'!K$53,NA())</f>
        <v>611</v>
      </c>
      <c r="D50" s="136" t="e">
        <f>NA()</f>
        <v>#N/A</v>
      </c>
      <c r="E50" s="136" t="e">
        <f>NA()</f>
        <v>#N/A</v>
      </c>
      <c r="F50" s="136">
        <f>IF(ISNUMBER('実質公債費比率（分子）の構造'!L$53),'実質公債費比率（分子）の構造'!L$53,NA())</f>
        <v>819</v>
      </c>
      <c r="G50" s="136" t="e">
        <f>NA()</f>
        <v>#N/A</v>
      </c>
      <c r="H50" s="136" t="e">
        <f>NA()</f>
        <v>#N/A</v>
      </c>
      <c r="I50" s="136">
        <f>IF(ISNUMBER('実質公債費比率（分子）の構造'!M$53),'実質公債費比率（分子）の構造'!M$53,NA())</f>
        <v>184</v>
      </c>
      <c r="J50" s="136" t="e">
        <f>NA()</f>
        <v>#N/A</v>
      </c>
      <c r="K50" s="136" t="e">
        <f>NA()</f>
        <v>#N/A</v>
      </c>
      <c r="L50" s="136">
        <f>IF(ISNUMBER('実質公債費比率（分子）の構造'!N$53),'実質公債費比率（分子）の構造'!N$53,NA())</f>
        <v>-369</v>
      </c>
      <c r="M50" s="136" t="e">
        <f>NA()</f>
        <v>#N/A</v>
      </c>
      <c r="N50" s="136" t="e">
        <f>NA()</f>
        <v>#N/A</v>
      </c>
      <c r="O50" s="136">
        <f>IF(ISNUMBER('実質公債費比率（分子）の構造'!O$53),'実質公債費比率（分子）の構造'!O$53,NA())</f>
        <v>-354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24761</v>
      </c>
      <c r="E56" s="135"/>
      <c r="F56" s="135"/>
      <c r="G56" s="135">
        <f>'将来負担比率（分子）の構造'!J$51</f>
        <v>23599</v>
      </c>
      <c r="H56" s="135"/>
      <c r="I56" s="135"/>
      <c r="J56" s="135">
        <f>'将来負担比率（分子）の構造'!K$51</f>
        <v>22552</v>
      </c>
      <c r="K56" s="135"/>
      <c r="L56" s="135"/>
      <c r="M56" s="135">
        <f>'将来負担比率（分子）の構造'!L$51</f>
        <v>20914</v>
      </c>
      <c r="N56" s="135"/>
      <c r="O56" s="135"/>
      <c r="P56" s="135">
        <f>'将来負担比率（分子）の構造'!M$51</f>
        <v>19024</v>
      </c>
    </row>
    <row r="57" spans="1:16" x14ac:dyDescent="0.15">
      <c r="A57" s="135" t="s">
        <v>34</v>
      </c>
      <c r="B57" s="135"/>
      <c r="C57" s="135"/>
      <c r="D57" s="135">
        <f>'将来負担比率（分子）の構造'!I$50</f>
        <v>14333</v>
      </c>
      <c r="E57" s="135"/>
      <c r="F57" s="135"/>
      <c r="G57" s="135">
        <f>'将来負担比率（分子）の構造'!J$50</f>
        <v>13652</v>
      </c>
      <c r="H57" s="135"/>
      <c r="I57" s="135"/>
      <c r="J57" s="135">
        <f>'将来負担比率（分子）の構造'!K$50</f>
        <v>15861</v>
      </c>
      <c r="K57" s="135"/>
      <c r="L57" s="135"/>
      <c r="M57" s="135">
        <f>'将来負担比率（分子）の構造'!L$50</f>
        <v>15495</v>
      </c>
      <c r="N57" s="135"/>
      <c r="O57" s="135"/>
      <c r="P57" s="135">
        <f>'将来負担比率（分子）の構造'!M$50</f>
        <v>15941</v>
      </c>
    </row>
    <row r="58" spans="1:16" x14ac:dyDescent="0.15">
      <c r="A58" s="135" t="s">
        <v>33</v>
      </c>
      <c r="B58" s="135"/>
      <c r="C58" s="135"/>
      <c r="D58" s="135">
        <f>'将来負担比率（分子）の構造'!I$49</f>
        <v>3048</v>
      </c>
      <c r="E58" s="135"/>
      <c r="F58" s="135"/>
      <c r="G58" s="135">
        <f>'将来負担比率（分子）の構造'!J$49</f>
        <v>981</v>
      </c>
      <c r="H58" s="135"/>
      <c r="I58" s="135"/>
      <c r="J58" s="135">
        <f>'将来負担比率（分子）の構造'!K$49</f>
        <v>3299</v>
      </c>
      <c r="K58" s="135"/>
      <c r="L58" s="135"/>
      <c r="M58" s="135">
        <f>'将来負担比率（分子）の構造'!L$49</f>
        <v>4239</v>
      </c>
      <c r="N58" s="135"/>
      <c r="O58" s="135"/>
      <c r="P58" s="135">
        <f>'将来負担比率（分子）の構造'!M$49</f>
        <v>4575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6056</v>
      </c>
      <c r="C62" s="135"/>
      <c r="D62" s="135"/>
      <c r="E62" s="135">
        <f>'将来負担比率（分子）の構造'!J$45</f>
        <v>5865</v>
      </c>
      <c r="F62" s="135"/>
      <c r="G62" s="135"/>
      <c r="H62" s="135">
        <f>'将来負担比率（分子）の構造'!K$45</f>
        <v>5289</v>
      </c>
      <c r="I62" s="135"/>
      <c r="J62" s="135"/>
      <c r="K62" s="135">
        <f>'将来負担比率（分子）の構造'!L$45</f>
        <v>5062</v>
      </c>
      <c r="L62" s="135"/>
      <c r="M62" s="135"/>
      <c r="N62" s="135">
        <f>'将来負担比率（分子）の構造'!M$45</f>
        <v>4849</v>
      </c>
      <c r="O62" s="135"/>
      <c r="P62" s="135"/>
    </row>
    <row r="63" spans="1:16" x14ac:dyDescent="0.15">
      <c r="A63" s="135" t="s">
        <v>27</v>
      </c>
      <c r="B63" s="135">
        <f>'将来負担比率（分子）の構造'!I$44</f>
        <v>464</v>
      </c>
      <c r="C63" s="135"/>
      <c r="D63" s="135"/>
      <c r="E63" s="135">
        <f>'将来負担比率（分子）の構造'!J$44</f>
        <v>373</v>
      </c>
      <c r="F63" s="135"/>
      <c r="G63" s="135"/>
      <c r="H63" s="135">
        <f>'将来負担比率（分子）の構造'!K$44</f>
        <v>317</v>
      </c>
      <c r="I63" s="135"/>
      <c r="J63" s="135"/>
      <c r="K63" s="135">
        <f>'将来負担比率（分子）の構造'!L$44</f>
        <v>265</v>
      </c>
      <c r="L63" s="135"/>
      <c r="M63" s="135"/>
      <c r="N63" s="135">
        <f>'将来負担比率（分子）の構造'!M$44</f>
        <v>204</v>
      </c>
      <c r="O63" s="135"/>
      <c r="P63" s="135"/>
    </row>
    <row r="64" spans="1:16" x14ac:dyDescent="0.15">
      <c r="A64" s="135" t="s">
        <v>26</v>
      </c>
      <c r="B64" s="135">
        <f>'将来負担比率（分子）の構造'!I$43</f>
        <v>10800</v>
      </c>
      <c r="C64" s="135"/>
      <c r="D64" s="135"/>
      <c r="E64" s="135">
        <f>'将来負担比率（分子）の構造'!J$43</f>
        <v>9551</v>
      </c>
      <c r="F64" s="135"/>
      <c r="G64" s="135"/>
      <c r="H64" s="135">
        <f>'将来負担比率（分子）の構造'!K$43</f>
        <v>8396</v>
      </c>
      <c r="I64" s="135"/>
      <c r="J64" s="135"/>
      <c r="K64" s="135">
        <f>'将来負担比率（分子）の構造'!L$43</f>
        <v>7227</v>
      </c>
      <c r="L64" s="135"/>
      <c r="M64" s="135"/>
      <c r="N64" s="135">
        <f>'将来負担比率（分子）の構造'!M$43</f>
        <v>6130</v>
      </c>
      <c r="O64" s="135"/>
      <c r="P64" s="135"/>
    </row>
    <row r="65" spans="1:16" x14ac:dyDescent="0.15">
      <c r="A65" s="135" t="s">
        <v>25</v>
      </c>
      <c r="B65" s="135">
        <f>'将来負担比率（分子）の構造'!I$42</f>
        <v>5059</v>
      </c>
      <c r="C65" s="135"/>
      <c r="D65" s="135"/>
      <c r="E65" s="135">
        <f>'将来負担比率（分子）の構造'!J$42</f>
        <v>2188</v>
      </c>
      <c r="F65" s="135"/>
      <c r="G65" s="135"/>
      <c r="H65" s="135">
        <f>'将来負担比率（分子）の構造'!K$42</f>
        <v>2050</v>
      </c>
      <c r="I65" s="135"/>
      <c r="J65" s="135"/>
      <c r="K65" s="135">
        <f>'将来負担比率（分子）の構造'!L$42</f>
        <v>2146</v>
      </c>
      <c r="L65" s="135"/>
      <c r="M65" s="135"/>
      <c r="N65" s="135">
        <f>'将来負担比率（分子）の構造'!M$42</f>
        <v>2724</v>
      </c>
      <c r="O65" s="135"/>
      <c r="P65" s="135"/>
    </row>
    <row r="66" spans="1:16" x14ac:dyDescent="0.15">
      <c r="A66" s="135" t="s">
        <v>24</v>
      </c>
      <c r="B66" s="135">
        <f>'将来負担比率（分子）の構造'!I$41</f>
        <v>24867</v>
      </c>
      <c r="C66" s="135"/>
      <c r="D66" s="135"/>
      <c r="E66" s="135">
        <f>'将来負担比率（分子）の構造'!J$41</f>
        <v>24080</v>
      </c>
      <c r="F66" s="135"/>
      <c r="G66" s="135"/>
      <c r="H66" s="135">
        <f>'将来負担比率（分子）の構造'!K$41</f>
        <v>24009</v>
      </c>
      <c r="I66" s="135"/>
      <c r="J66" s="135"/>
      <c r="K66" s="135">
        <f>'将来負担比率（分子）の構造'!L$41</f>
        <v>23139</v>
      </c>
      <c r="L66" s="135"/>
      <c r="M66" s="135"/>
      <c r="N66" s="135">
        <f>'将来負担比率（分子）の構造'!M$41</f>
        <v>22334</v>
      </c>
      <c r="O66" s="135"/>
      <c r="P66" s="135"/>
    </row>
    <row r="67" spans="1:16" x14ac:dyDescent="0.15">
      <c r="A67" s="135" t="s">
        <v>62</v>
      </c>
      <c r="B67" s="135" t="e">
        <f>NA()</f>
        <v>#N/A</v>
      </c>
      <c r="C67" s="135">
        <f>IF(ISNUMBER('将来負担比率（分子）の構造'!I$52), IF('将来負担比率（分子）の構造'!I$52 &lt; 0, 0, '将来負担比率（分子）の構造'!I$52), NA())</f>
        <v>5102</v>
      </c>
      <c r="D67" s="135" t="e">
        <f>NA()</f>
        <v>#N/A</v>
      </c>
      <c r="E67" s="135" t="e">
        <f>NA()</f>
        <v>#N/A</v>
      </c>
      <c r="F67" s="135">
        <f>IF(ISNUMBER('将来負担比率（分子）の構造'!J$52), IF('将来負担比率（分子）の構造'!J$52 &lt; 0, 0, '将来負担比率（分子）の構造'!J$52), NA())</f>
        <v>3825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22367007</v>
      </c>
      <c r="S5" s="613"/>
      <c r="T5" s="613"/>
      <c r="U5" s="613"/>
      <c r="V5" s="613"/>
      <c r="W5" s="613"/>
      <c r="X5" s="613"/>
      <c r="Y5" s="614"/>
      <c r="Z5" s="615">
        <v>51</v>
      </c>
      <c r="AA5" s="615"/>
      <c r="AB5" s="615"/>
      <c r="AC5" s="615"/>
      <c r="AD5" s="616">
        <v>20537890</v>
      </c>
      <c r="AE5" s="616"/>
      <c r="AF5" s="616"/>
      <c r="AG5" s="616"/>
      <c r="AH5" s="616"/>
      <c r="AI5" s="616"/>
      <c r="AJ5" s="616"/>
      <c r="AK5" s="616"/>
      <c r="AL5" s="617">
        <v>84.7</v>
      </c>
      <c r="AM5" s="618"/>
      <c r="AN5" s="618"/>
      <c r="AO5" s="619"/>
      <c r="AP5" s="609" t="s">
        <v>207</v>
      </c>
      <c r="AQ5" s="610"/>
      <c r="AR5" s="610"/>
      <c r="AS5" s="610"/>
      <c r="AT5" s="610"/>
      <c r="AU5" s="610"/>
      <c r="AV5" s="610"/>
      <c r="AW5" s="610"/>
      <c r="AX5" s="610"/>
      <c r="AY5" s="610"/>
      <c r="AZ5" s="610"/>
      <c r="BA5" s="610"/>
      <c r="BB5" s="610"/>
      <c r="BC5" s="610"/>
      <c r="BD5" s="610"/>
      <c r="BE5" s="610"/>
      <c r="BF5" s="611"/>
      <c r="BG5" s="623">
        <v>20537890</v>
      </c>
      <c r="BH5" s="624"/>
      <c r="BI5" s="624"/>
      <c r="BJ5" s="624"/>
      <c r="BK5" s="624"/>
      <c r="BL5" s="624"/>
      <c r="BM5" s="624"/>
      <c r="BN5" s="625"/>
      <c r="BO5" s="626">
        <v>91.8</v>
      </c>
      <c r="BP5" s="626"/>
      <c r="BQ5" s="626"/>
      <c r="BR5" s="626"/>
      <c r="BS5" s="627">
        <v>83550</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178217</v>
      </c>
      <c r="S6" s="624"/>
      <c r="T6" s="624"/>
      <c r="U6" s="624"/>
      <c r="V6" s="624"/>
      <c r="W6" s="624"/>
      <c r="X6" s="624"/>
      <c r="Y6" s="625"/>
      <c r="Z6" s="626">
        <v>0.4</v>
      </c>
      <c r="AA6" s="626"/>
      <c r="AB6" s="626"/>
      <c r="AC6" s="626"/>
      <c r="AD6" s="627">
        <v>178217</v>
      </c>
      <c r="AE6" s="627"/>
      <c r="AF6" s="627"/>
      <c r="AG6" s="627"/>
      <c r="AH6" s="627"/>
      <c r="AI6" s="627"/>
      <c r="AJ6" s="627"/>
      <c r="AK6" s="627"/>
      <c r="AL6" s="628">
        <v>0.7</v>
      </c>
      <c r="AM6" s="629"/>
      <c r="AN6" s="629"/>
      <c r="AO6" s="630"/>
      <c r="AP6" s="620" t="s">
        <v>212</v>
      </c>
      <c r="AQ6" s="621"/>
      <c r="AR6" s="621"/>
      <c r="AS6" s="621"/>
      <c r="AT6" s="621"/>
      <c r="AU6" s="621"/>
      <c r="AV6" s="621"/>
      <c r="AW6" s="621"/>
      <c r="AX6" s="621"/>
      <c r="AY6" s="621"/>
      <c r="AZ6" s="621"/>
      <c r="BA6" s="621"/>
      <c r="BB6" s="621"/>
      <c r="BC6" s="621"/>
      <c r="BD6" s="621"/>
      <c r="BE6" s="621"/>
      <c r="BF6" s="622"/>
      <c r="BG6" s="623">
        <v>20537890</v>
      </c>
      <c r="BH6" s="624"/>
      <c r="BI6" s="624"/>
      <c r="BJ6" s="624"/>
      <c r="BK6" s="624"/>
      <c r="BL6" s="624"/>
      <c r="BM6" s="624"/>
      <c r="BN6" s="625"/>
      <c r="BO6" s="626">
        <v>91.8</v>
      </c>
      <c r="BP6" s="626"/>
      <c r="BQ6" s="626"/>
      <c r="BR6" s="626"/>
      <c r="BS6" s="627">
        <v>83550</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365867</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365867</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159708</v>
      </c>
      <c r="S7" s="624"/>
      <c r="T7" s="624"/>
      <c r="U7" s="624"/>
      <c r="V7" s="624"/>
      <c r="W7" s="624"/>
      <c r="X7" s="624"/>
      <c r="Y7" s="625"/>
      <c r="Z7" s="626">
        <v>0.4</v>
      </c>
      <c r="AA7" s="626"/>
      <c r="AB7" s="626"/>
      <c r="AC7" s="626"/>
      <c r="AD7" s="627">
        <v>159708</v>
      </c>
      <c r="AE7" s="627"/>
      <c r="AF7" s="627"/>
      <c r="AG7" s="627"/>
      <c r="AH7" s="627"/>
      <c r="AI7" s="627"/>
      <c r="AJ7" s="627"/>
      <c r="AK7" s="627"/>
      <c r="AL7" s="628">
        <v>0.7</v>
      </c>
      <c r="AM7" s="629"/>
      <c r="AN7" s="629"/>
      <c r="AO7" s="630"/>
      <c r="AP7" s="620" t="s">
        <v>216</v>
      </c>
      <c r="AQ7" s="621"/>
      <c r="AR7" s="621"/>
      <c r="AS7" s="621"/>
      <c r="AT7" s="621"/>
      <c r="AU7" s="621"/>
      <c r="AV7" s="621"/>
      <c r="AW7" s="621"/>
      <c r="AX7" s="621"/>
      <c r="AY7" s="621"/>
      <c r="AZ7" s="621"/>
      <c r="BA7" s="621"/>
      <c r="BB7" s="621"/>
      <c r="BC7" s="621"/>
      <c r="BD7" s="621"/>
      <c r="BE7" s="621"/>
      <c r="BF7" s="622"/>
      <c r="BG7" s="623">
        <v>11768473</v>
      </c>
      <c r="BH7" s="624"/>
      <c r="BI7" s="624"/>
      <c r="BJ7" s="624"/>
      <c r="BK7" s="624"/>
      <c r="BL7" s="624"/>
      <c r="BM7" s="624"/>
      <c r="BN7" s="625"/>
      <c r="BO7" s="626">
        <v>52.6</v>
      </c>
      <c r="BP7" s="626"/>
      <c r="BQ7" s="626"/>
      <c r="BR7" s="626"/>
      <c r="BS7" s="627">
        <v>83550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5089963</v>
      </c>
      <c r="CS7" s="624"/>
      <c r="CT7" s="624"/>
      <c r="CU7" s="624"/>
      <c r="CV7" s="624"/>
      <c r="CW7" s="624"/>
      <c r="CX7" s="624"/>
      <c r="CY7" s="625"/>
      <c r="CZ7" s="626">
        <v>12.2</v>
      </c>
      <c r="DA7" s="626"/>
      <c r="DB7" s="626"/>
      <c r="DC7" s="626"/>
      <c r="DD7" s="632">
        <v>2322</v>
      </c>
      <c r="DE7" s="624"/>
      <c r="DF7" s="624"/>
      <c r="DG7" s="624"/>
      <c r="DH7" s="624"/>
      <c r="DI7" s="624"/>
      <c r="DJ7" s="624"/>
      <c r="DK7" s="624"/>
      <c r="DL7" s="624"/>
      <c r="DM7" s="624"/>
      <c r="DN7" s="624"/>
      <c r="DO7" s="624"/>
      <c r="DP7" s="625"/>
      <c r="DQ7" s="632">
        <v>4624481</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191535</v>
      </c>
      <c r="S8" s="624"/>
      <c r="T8" s="624"/>
      <c r="U8" s="624"/>
      <c r="V8" s="624"/>
      <c r="W8" s="624"/>
      <c r="X8" s="624"/>
      <c r="Y8" s="625"/>
      <c r="Z8" s="626">
        <v>0.4</v>
      </c>
      <c r="AA8" s="626"/>
      <c r="AB8" s="626"/>
      <c r="AC8" s="626"/>
      <c r="AD8" s="627">
        <v>191535</v>
      </c>
      <c r="AE8" s="627"/>
      <c r="AF8" s="627"/>
      <c r="AG8" s="627"/>
      <c r="AH8" s="627"/>
      <c r="AI8" s="627"/>
      <c r="AJ8" s="627"/>
      <c r="AK8" s="627"/>
      <c r="AL8" s="628">
        <v>0.8</v>
      </c>
      <c r="AM8" s="629"/>
      <c r="AN8" s="629"/>
      <c r="AO8" s="630"/>
      <c r="AP8" s="620" t="s">
        <v>219</v>
      </c>
      <c r="AQ8" s="621"/>
      <c r="AR8" s="621"/>
      <c r="AS8" s="621"/>
      <c r="AT8" s="621"/>
      <c r="AU8" s="621"/>
      <c r="AV8" s="621"/>
      <c r="AW8" s="621"/>
      <c r="AX8" s="621"/>
      <c r="AY8" s="621"/>
      <c r="AZ8" s="621"/>
      <c r="BA8" s="621"/>
      <c r="BB8" s="621"/>
      <c r="BC8" s="621"/>
      <c r="BD8" s="621"/>
      <c r="BE8" s="621"/>
      <c r="BF8" s="622"/>
      <c r="BG8" s="623">
        <v>220275</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18079984</v>
      </c>
      <c r="CS8" s="624"/>
      <c r="CT8" s="624"/>
      <c r="CU8" s="624"/>
      <c r="CV8" s="624"/>
      <c r="CW8" s="624"/>
      <c r="CX8" s="624"/>
      <c r="CY8" s="625"/>
      <c r="CZ8" s="626">
        <v>43.4</v>
      </c>
      <c r="DA8" s="626"/>
      <c r="DB8" s="626"/>
      <c r="DC8" s="626"/>
      <c r="DD8" s="632">
        <v>388968</v>
      </c>
      <c r="DE8" s="624"/>
      <c r="DF8" s="624"/>
      <c r="DG8" s="624"/>
      <c r="DH8" s="624"/>
      <c r="DI8" s="624"/>
      <c r="DJ8" s="624"/>
      <c r="DK8" s="624"/>
      <c r="DL8" s="624"/>
      <c r="DM8" s="624"/>
      <c r="DN8" s="624"/>
      <c r="DO8" s="624"/>
      <c r="DP8" s="625"/>
      <c r="DQ8" s="632">
        <v>9556722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188320</v>
      </c>
      <c r="S9" s="624"/>
      <c r="T9" s="624"/>
      <c r="U9" s="624"/>
      <c r="V9" s="624"/>
      <c r="W9" s="624"/>
      <c r="X9" s="624"/>
      <c r="Y9" s="625"/>
      <c r="Z9" s="626">
        <v>0.4</v>
      </c>
      <c r="AA9" s="626"/>
      <c r="AB9" s="626"/>
      <c r="AC9" s="626"/>
      <c r="AD9" s="627">
        <v>188320</v>
      </c>
      <c r="AE9" s="627"/>
      <c r="AF9" s="627"/>
      <c r="AG9" s="627"/>
      <c r="AH9" s="627"/>
      <c r="AI9" s="627"/>
      <c r="AJ9" s="627"/>
      <c r="AK9" s="627"/>
      <c r="AL9" s="628">
        <v>0.8</v>
      </c>
      <c r="AM9" s="629"/>
      <c r="AN9" s="629"/>
      <c r="AO9" s="630"/>
      <c r="AP9" s="620" t="s">
        <v>222</v>
      </c>
      <c r="AQ9" s="621"/>
      <c r="AR9" s="621"/>
      <c r="AS9" s="621"/>
      <c r="AT9" s="621"/>
      <c r="AU9" s="621"/>
      <c r="AV9" s="621"/>
      <c r="AW9" s="621"/>
      <c r="AX9" s="621"/>
      <c r="AY9" s="621"/>
      <c r="AZ9" s="621"/>
      <c r="BA9" s="621"/>
      <c r="BB9" s="621"/>
      <c r="BC9" s="621"/>
      <c r="BD9" s="621"/>
      <c r="BE9" s="621"/>
      <c r="BF9" s="622"/>
      <c r="BG9" s="623">
        <v>10577494</v>
      </c>
      <c r="BH9" s="624"/>
      <c r="BI9" s="624"/>
      <c r="BJ9" s="624"/>
      <c r="BK9" s="624"/>
      <c r="BL9" s="624"/>
      <c r="BM9" s="624"/>
      <c r="BN9" s="625"/>
      <c r="BO9" s="626">
        <v>47.3</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3773147</v>
      </c>
      <c r="CS9" s="624"/>
      <c r="CT9" s="624"/>
      <c r="CU9" s="624"/>
      <c r="CV9" s="624"/>
      <c r="CW9" s="624"/>
      <c r="CX9" s="624"/>
      <c r="CY9" s="625"/>
      <c r="CZ9" s="626">
        <v>9</v>
      </c>
      <c r="DA9" s="626"/>
      <c r="DB9" s="626"/>
      <c r="DC9" s="626"/>
      <c r="DD9" s="632">
        <v>229668</v>
      </c>
      <c r="DE9" s="624"/>
      <c r="DF9" s="624"/>
      <c r="DG9" s="624"/>
      <c r="DH9" s="624"/>
      <c r="DI9" s="624"/>
      <c r="DJ9" s="624"/>
      <c r="DK9" s="624"/>
      <c r="DL9" s="624"/>
      <c r="DM9" s="624"/>
      <c r="DN9" s="624"/>
      <c r="DO9" s="624"/>
      <c r="DP9" s="625"/>
      <c r="DQ9" s="632">
        <v>2680283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2672412</v>
      </c>
      <c r="S10" s="624"/>
      <c r="T10" s="624"/>
      <c r="U10" s="624"/>
      <c r="V10" s="624"/>
      <c r="W10" s="624"/>
      <c r="X10" s="624"/>
      <c r="Y10" s="625"/>
      <c r="Z10" s="626">
        <v>6.1</v>
      </c>
      <c r="AA10" s="626"/>
      <c r="AB10" s="626"/>
      <c r="AC10" s="626"/>
      <c r="AD10" s="627">
        <v>2672412</v>
      </c>
      <c r="AE10" s="627"/>
      <c r="AF10" s="627"/>
      <c r="AG10" s="627"/>
      <c r="AH10" s="627"/>
      <c r="AI10" s="627"/>
      <c r="AJ10" s="627"/>
      <c r="AK10" s="627"/>
      <c r="AL10" s="628">
        <v>11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306257</v>
      </c>
      <c r="BH10" s="624"/>
      <c r="BI10" s="624"/>
      <c r="BJ10" s="624"/>
      <c r="BK10" s="624"/>
      <c r="BL10" s="624"/>
      <c r="BM10" s="624"/>
      <c r="BN10" s="625"/>
      <c r="BO10" s="626">
        <v>1.4</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180427</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155030</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664447</v>
      </c>
      <c r="BH11" s="624"/>
      <c r="BI11" s="624"/>
      <c r="BJ11" s="624"/>
      <c r="BK11" s="624"/>
      <c r="BL11" s="624"/>
      <c r="BM11" s="624"/>
      <c r="BN11" s="625"/>
      <c r="BO11" s="626">
        <v>3</v>
      </c>
      <c r="BP11" s="626"/>
      <c r="BQ11" s="626"/>
      <c r="BR11" s="626"/>
      <c r="BS11" s="632">
        <v>83550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71577</v>
      </c>
      <c r="CS11" s="624"/>
      <c r="CT11" s="624"/>
      <c r="CU11" s="624"/>
      <c r="CV11" s="624"/>
      <c r="CW11" s="624"/>
      <c r="CX11" s="624"/>
      <c r="CY11" s="625"/>
      <c r="CZ11" s="626">
        <v>0.2</v>
      </c>
      <c r="DA11" s="626"/>
      <c r="DB11" s="626"/>
      <c r="DC11" s="626"/>
      <c r="DD11" s="632" t="s">
        <v>108</v>
      </c>
      <c r="DE11" s="624"/>
      <c r="DF11" s="624"/>
      <c r="DG11" s="624"/>
      <c r="DH11" s="624"/>
      <c r="DI11" s="624"/>
      <c r="DJ11" s="624"/>
      <c r="DK11" s="624"/>
      <c r="DL11" s="624"/>
      <c r="DM11" s="624"/>
      <c r="DN11" s="624"/>
      <c r="DO11" s="624"/>
      <c r="DP11" s="625"/>
      <c r="DQ11" s="632">
        <v>63664</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7879887</v>
      </c>
      <c r="BH12" s="624"/>
      <c r="BI12" s="624"/>
      <c r="BJ12" s="624"/>
      <c r="BK12" s="624"/>
      <c r="BL12" s="624"/>
      <c r="BM12" s="624"/>
      <c r="BN12" s="625"/>
      <c r="BO12" s="626">
        <v>35.200000000000003</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153334</v>
      </c>
      <c r="CS12" s="624"/>
      <c r="CT12" s="624"/>
      <c r="CU12" s="624"/>
      <c r="CV12" s="624"/>
      <c r="CW12" s="624"/>
      <c r="CX12" s="624"/>
      <c r="CY12" s="625"/>
      <c r="CZ12" s="626">
        <v>0.4</v>
      </c>
      <c r="DA12" s="626"/>
      <c r="DB12" s="626"/>
      <c r="DC12" s="626"/>
      <c r="DD12" s="632" t="s">
        <v>108</v>
      </c>
      <c r="DE12" s="624"/>
      <c r="DF12" s="624"/>
      <c r="DG12" s="624"/>
      <c r="DH12" s="624"/>
      <c r="DI12" s="624"/>
      <c r="DJ12" s="624"/>
      <c r="DK12" s="624"/>
      <c r="DL12" s="624"/>
      <c r="DM12" s="624"/>
      <c r="DN12" s="624"/>
      <c r="DO12" s="624"/>
      <c r="DP12" s="625"/>
      <c r="DQ12" s="632">
        <v>141519</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79977</v>
      </c>
      <c r="S13" s="624"/>
      <c r="T13" s="624"/>
      <c r="U13" s="624"/>
      <c r="V13" s="624"/>
      <c r="W13" s="624"/>
      <c r="X13" s="624"/>
      <c r="Y13" s="625"/>
      <c r="Z13" s="626">
        <v>0.2</v>
      </c>
      <c r="AA13" s="626"/>
      <c r="AB13" s="626"/>
      <c r="AC13" s="626"/>
      <c r="AD13" s="627">
        <v>79977</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7729447</v>
      </c>
      <c r="BH13" s="624"/>
      <c r="BI13" s="624"/>
      <c r="BJ13" s="624"/>
      <c r="BK13" s="624"/>
      <c r="BL13" s="624"/>
      <c r="BM13" s="624"/>
      <c r="BN13" s="625"/>
      <c r="BO13" s="626">
        <v>34.6</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5101297</v>
      </c>
      <c r="CS13" s="624"/>
      <c r="CT13" s="624"/>
      <c r="CU13" s="624"/>
      <c r="CV13" s="624"/>
      <c r="CW13" s="624"/>
      <c r="CX13" s="624"/>
      <c r="CY13" s="625"/>
      <c r="CZ13" s="626">
        <v>12.2</v>
      </c>
      <c r="DA13" s="626"/>
      <c r="DB13" s="626"/>
      <c r="DC13" s="626"/>
      <c r="DD13" s="632">
        <v>1341236</v>
      </c>
      <c r="DE13" s="624"/>
      <c r="DF13" s="624"/>
      <c r="DG13" s="624"/>
      <c r="DH13" s="624"/>
      <c r="DI13" s="624"/>
      <c r="DJ13" s="624"/>
      <c r="DK13" s="624"/>
      <c r="DL13" s="624"/>
      <c r="DM13" s="624"/>
      <c r="DN13" s="624"/>
      <c r="DO13" s="624"/>
      <c r="DP13" s="625"/>
      <c r="DQ13" s="632">
        <v>3450752</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50533</v>
      </c>
      <c r="BH14" s="624"/>
      <c r="BI14" s="624"/>
      <c r="BJ14" s="624"/>
      <c r="BK14" s="624"/>
      <c r="BL14" s="624"/>
      <c r="BM14" s="624"/>
      <c r="BN14" s="625"/>
      <c r="BO14" s="626">
        <v>0.2</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2179640</v>
      </c>
      <c r="CS14" s="624"/>
      <c r="CT14" s="624"/>
      <c r="CU14" s="624"/>
      <c r="CV14" s="624"/>
      <c r="CW14" s="624"/>
      <c r="CX14" s="624"/>
      <c r="CY14" s="625"/>
      <c r="CZ14" s="626">
        <v>5.2</v>
      </c>
      <c r="DA14" s="626"/>
      <c r="DB14" s="626"/>
      <c r="DC14" s="626"/>
      <c r="DD14" s="632">
        <v>642570</v>
      </c>
      <c r="DE14" s="624"/>
      <c r="DF14" s="624"/>
      <c r="DG14" s="624"/>
      <c r="DH14" s="624"/>
      <c r="DI14" s="624"/>
      <c r="DJ14" s="624"/>
      <c r="DK14" s="624"/>
      <c r="DL14" s="624"/>
      <c r="DM14" s="624"/>
      <c r="DN14" s="624"/>
      <c r="DO14" s="624"/>
      <c r="DP14" s="625"/>
      <c r="DQ14" s="632">
        <v>1180128</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60899</v>
      </c>
      <c r="S15" s="624"/>
      <c r="T15" s="624"/>
      <c r="U15" s="624"/>
      <c r="V15" s="624"/>
      <c r="W15" s="624"/>
      <c r="X15" s="624"/>
      <c r="Y15" s="625"/>
      <c r="Z15" s="626">
        <v>0.1</v>
      </c>
      <c r="AA15" s="626"/>
      <c r="AB15" s="626"/>
      <c r="AC15" s="626"/>
      <c r="AD15" s="627">
        <v>60899</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838997</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4512706</v>
      </c>
      <c r="CS15" s="624"/>
      <c r="CT15" s="624"/>
      <c r="CU15" s="624"/>
      <c r="CV15" s="624"/>
      <c r="CW15" s="624"/>
      <c r="CX15" s="624"/>
      <c r="CY15" s="625"/>
      <c r="CZ15" s="626">
        <v>10.8</v>
      </c>
      <c r="DA15" s="626"/>
      <c r="DB15" s="626"/>
      <c r="DC15" s="626"/>
      <c r="DD15" s="632">
        <v>932810</v>
      </c>
      <c r="DE15" s="624"/>
      <c r="DF15" s="624"/>
      <c r="DG15" s="624"/>
      <c r="DH15" s="624"/>
      <c r="DI15" s="624"/>
      <c r="DJ15" s="624"/>
      <c r="DK15" s="624"/>
      <c r="DL15" s="624"/>
      <c r="DM15" s="624"/>
      <c r="DN15" s="624"/>
      <c r="DO15" s="624"/>
      <c r="DP15" s="625"/>
      <c r="DQ15" s="632">
        <v>3062802</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49887</v>
      </c>
      <c r="S16" s="624"/>
      <c r="T16" s="624"/>
      <c r="U16" s="624"/>
      <c r="V16" s="624"/>
      <c r="W16" s="624"/>
      <c r="X16" s="624"/>
      <c r="Y16" s="625"/>
      <c r="Z16" s="626">
        <v>0.1</v>
      </c>
      <c r="AA16" s="626"/>
      <c r="AB16" s="626"/>
      <c r="AC16" s="626"/>
      <c r="AD16" s="627" t="s">
        <v>108</v>
      </c>
      <c r="AE16" s="627"/>
      <c r="AF16" s="627"/>
      <c r="AG16" s="627"/>
      <c r="AH16" s="627"/>
      <c r="AI16" s="627"/>
      <c r="AJ16" s="627"/>
      <c r="AK16" s="627"/>
      <c r="AL16" s="628" t="s">
        <v>108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490</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490</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2197700</v>
      </c>
      <c r="CS17" s="624"/>
      <c r="CT17" s="624"/>
      <c r="CU17" s="624"/>
      <c r="CV17" s="624"/>
      <c r="CW17" s="624"/>
      <c r="CX17" s="624"/>
      <c r="CY17" s="625"/>
      <c r="CZ17" s="626">
        <v>5.3</v>
      </c>
      <c r="DA17" s="626"/>
      <c r="DB17" s="626"/>
      <c r="DC17" s="626"/>
      <c r="DD17" s="632" t="s">
        <v>108</v>
      </c>
      <c r="DE17" s="624"/>
      <c r="DF17" s="624"/>
      <c r="DG17" s="624"/>
      <c r="DH17" s="624"/>
      <c r="DI17" s="624"/>
      <c r="DJ17" s="624"/>
      <c r="DK17" s="624"/>
      <c r="DL17" s="624"/>
      <c r="DM17" s="624"/>
      <c r="DN17" s="624"/>
      <c r="DO17" s="624"/>
      <c r="DP17" s="625"/>
      <c r="DQ17" s="632">
        <v>2006010</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49832</v>
      </c>
      <c r="S18" s="624"/>
      <c r="T18" s="624"/>
      <c r="U18" s="624"/>
      <c r="V18" s="624"/>
      <c r="W18" s="624"/>
      <c r="X18" s="624"/>
      <c r="Y18" s="625"/>
      <c r="Z18" s="626">
        <v>0.1</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55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1829117</v>
      </c>
      <c r="BH19" s="624"/>
      <c r="BI19" s="624"/>
      <c r="BJ19" s="624"/>
      <c r="BK19" s="624"/>
      <c r="BL19" s="624"/>
      <c r="BM19" s="624"/>
      <c r="BN19" s="625"/>
      <c r="BO19" s="626">
        <v>8.1999999999999993</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25947962</v>
      </c>
      <c r="S20" s="624"/>
      <c r="T20" s="624"/>
      <c r="U20" s="624"/>
      <c r="V20" s="624"/>
      <c r="W20" s="624"/>
      <c r="X20" s="624"/>
      <c r="Y20" s="625"/>
      <c r="Z20" s="626">
        <v>59.2</v>
      </c>
      <c r="AA20" s="626"/>
      <c r="AB20" s="626"/>
      <c r="AC20" s="626"/>
      <c r="AD20" s="627">
        <v>24068958</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1829117</v>
      </c>
      <c r="BH20" s="624"/>
      <c r="BI20" s="624"/>
      <c r="BJ20" s="624"/>
      <c r="BK20" s="624"/>
      <c r="BL20" s="624"/>
      <c r="BM20" s="624"/>
      <c r="BN20" s="625"/>
      <c r="BO20" s="626">
        <v>8.1999999999999993</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41706132</v>
      </c>
      <c r="CS20" s="624"/>
      <c r="CT20" s="624"/>
      <c r="CU20" s="624"/>
      <c r="CV20" s="624"/>
      <c r="CW20" s="624"/>
      <c r="CX20" s="624"/>
      <c r="CY20" s="625"/>
      <c r="CZ20" s="626">
        <v>100</v>
      </c>
      <c r="DA20" s="626"/>
      <c r="DB20" s="626"/>
      <c r="DC20" s="626"/>
      <c r="DD20" s="632">
        <v>3537574</v>
      </c>
      <c r="DE20" s="624"/>
      <c r="DF20" s="624"/>
      <c r="DG20" s="624"/>
      <c r="DH20" s="624"/>
      <c r="DI20" s="624"/>
      <c r="DJ20" s="624"/>
      <c r="DK20" s="624"/>
      <c r="DL20" s="624"/>
      <c r="DM20" s="624"/>
      <c r="DN20" s="624"/>
      <c r="DO20" s="624"/>
      <c r="DP20" s="625"/>
      <c r="DQ20" s="632">
        <v>27287748</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11015</v>
      </c>
      <c r="S21" s="624"/>
      <c r="T21" s="624"/>
      <c r="U21" s="624"/>
      <c r="V21" s="624"/>
      <c r="W21" s="624"/>
      <c r="X21" s="624"/>
      <c r="Y21" s="625"/>
      <c r="Z21" s="626">
        <v>0</v>
      </c>
      <c r="AA21" s="626"/>
      <c r="AB21" s="626"/>
      <c r="AC21" s="626"/>
      <c r="AD21" s="627">
        <v>11015</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571268</v>
      </c>
      <c r="S22" s="624"/>
      <c r="T22" s="624"/>
      <c r="U22" s="624"/>
      <c r="V22" s="624"/>
      <c r="W22" s="624"/>
      <c r="X22" s="624"/>
      <c r="Y22" s="625"/>
      <c r="Z22" s="626">
        <v>1.3</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730368</v>
      </c>
      <c r="S23" s="624"/>
      <c r="T23" s="624"/>
      <c r="U23" s="624"/>
      <c r="V23" s="624"/>
      <c r="W23" s="624"/>
      <c r="X23" s="624"/>
      <c r="Y23" s="625"/>
      <c r="Z23" s="626">
        <v>1.7</v>
      </c>
      <c r="AA23" s="626"/>
      <c r="AB23" s="626"/>
      <c r="AC23" s="626"/>
      <c r="AD23" s="627">
        <v>163676</v>
      </c>
      <c r="AE23" s="627"/>
      <c r="AF23" s="627"/>
      <c r="AG23" s="627"/>
      <c r="AH23" s="627"/>
      <c r="AI23" s="627"/>
      <c r="AJ23" s="627"/>
      <c r="AK23" s="627"/>
      <c r="AL23" s="628">
        <v>0.7</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1829117</v>
      </c>
      <c r="BH23" s="624"/>
      <c r="BI23" s="624"/>
      <c r="BJ23" s="624"/>
      <c r="BK23" s="624"/>
      <c r="BL23" s="624"/>
      <c r="BM23" s="624"/>
      <c r="BN23" s="625"/>
      <c r="BO23" s="626">
        <v>8.1999999999999993</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425011</v>
      </c>
      <c r="S24" s="624"/>
      <c r="T24" s="624"/>
      <c r="U24" s="624"/>
      <c r="V24" s="624"/>
      <c r="W24" s="624"/>
      <c r="X24" s="624"/>
      <c r="Y24" s="625"/>
      <c r="Z24" s="626">
        <v>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19286006</v>
      </c>
      <c r="CS24" s="613"/>
      <c r="CT24" s="613"/>
      <c r="CU24" s="613"/>
      <c r="CV24" s="613"/>
      <c r="CW24" s="613"/>
      <c r="CX24" s="613"/>
      <c r="CY24" s="614"/>
      <c r="CZ24" s="652">
        <v>46.2</v>
      </c>
      <c r="DA24" s="653"/>
      <c r="DB24" s="653"/>
      <c r="DC24" s="654"/>
      <c r="DD24" s="651">
        <v>11733907</v>
      </c>
      <c r="DE24" s="613"/>
      <c r="DF24" s="613"/>
      <c r="DG24" s="613"/>
      <c r="DH24" s="613"/>
      <c r="DI24" s="613"/>
      <c r="DJ24" s="613"/>
      <c r="DK24" s="614"/>
      <c r="DL24" s="651">
        <v>11541410</v>
      </c>
      <c r="DM24" s="613"/>
      <c r="DN24" s="613"/>
      <c r="DO24" s="613"/>
      <c r="DP24" s="613"/>
      <c r="DQ24" s="613"/>
      <c r="DR24" s="613"/>
      <c r="DS24" s="613"/>
      <c r="DT24" s="613"/>
      <c r="DU24" s="613"/>
      <c r="DV24" s="614"/>
      <c r="DW24" s="617">
        <v>47.6</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5993807</v>
      </c>
      <c r="S25" s="624"/>
      <c r="T25" s="624"/>
      <c r="U25" s="624"/>
      <c r="V25" s="624"/>
      <c r="W25" s="624"/>
      <c r="X25" s="624"/>
      <c r="Y25" s="625"/>
      <c r="Z25" s="626">
        <v>13.7</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6910194</v>
      </c>
      <c r="CS25" s="655"/>
      <c r="CT25" s="655"/>
      <c r="CU25" s="655"/>
      <c r="CV25" s="655"/>
      <c r="CW25" s="655"/>
      <c r="CX25" s="655"/>
      <c r="CY25" s="656"/>
      <c r="CZ25" s="657">
        <v>16.600000000000001</v>
      </c>
      <c r="DA25" s="658"/>
      <c r="DB25" s="658"/>
      <c r="DC25" s="659"/>
      <c r="DD25" s="632">
        <v>6448301</v>
      </c>
      <c r="DE25" s="655"/>
      <c r="DF25" s="655"/>
      <c r="DG25" s="655"/>
      <c r="DH25" s="655"/>
      <c r="DI25" s="655"/>
      <c r="DJ25" s="655"/>
      <c r="DK25" s="656"/>
      <c r="DL25" s="632">
        <v>6336995</v>
      </c>
      <c r="DM25" s="655"/>
      <c r="DN25" s="655"/>
      <c r="DO25" s="655"/>
      <c r="DP25" s="655"/>
      <c r="DQ25" s="655"/>
      <c r="DR25" s="655"/>
      <c r="DS25" s="655"/>
      <c r="DT25" s="655"/>
      <c r="DU25" s="655"/>
      <c r="DV25" s="656"/>
      <c r="DW25" s="628">
        <v>26.1</v>
      </c>
      <c r="DX25" s="649"/>
      <c r="DY25" s="649"/>
      <c r="DZ25" s="649"/>
      <c r="EA25" s="649"/>
      <c r="EB25" s="649"/>
      <c r="EC25" s="650"/>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4246269</v>
      </c>
      <c r="CS26" s="624"/>
      <c r="CT26" s="624"/>
      <c r="CU26" s="624"/>
      <c r="CV26" s="624"/>
      <c r="CW26" s="624"/>
      <c r="CX26" s="624"/>
      <c r="CY26" s="625"/>
      <c r="CZ26" s="657">
        <v>10.199999999999999</v>
      </c>
      <c r="DA26" s="658"/>
      <c r="DB26" s="658"/>
      <c r="DC26" s="659"/>
      <c r="DD26" s="632">
        <v>3925896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49"/>
      <c r="DY26" s="649"/>
      <c r="DZ26" s="649"/>
      <c r="EA26" s="649"/>
      <c r="EB26" s="649"/>
      <c r="EC26" s="650"/>
    </row>
    <row r="27" spans="2:133" ht="11.25" customHeight="1" x14ac:dyDescent="0.15">
      <c r="B27" s="620" t="s">
        <v>278</v>
      </c>
      <c r="C27" s="621"/>
      <c r="D27" s="621"/>
      <c r="E27" s="621"/>
      <c r="F27" s="621"/>
      <c r="G27" s="621"/>
      <c r="H27" s="621"/>
      <c r="I27" s="621"/>
      <c r="J27" s="621"/>
      <c r="K27" s="621"/>
      <c r="L27" s="621"/>
      <c r="M27" s="621"/>
      <c r="N27" s="621"/>
      <c r="O27" s="621"/>
      <c r="P27" s="621"/>
      <c r="Q27" s="622"/>
      <c r="R27" s="623">
        <v>5348644</v>
      </c>
      <c r="S27" s="624"/>
      <c r="T27" s="624"/>
      <c r="U27" s="624"/>
      <c r="V27" s="624"/>
      <c r="W27" s="624"/>
      <c r="X27" s="624"/>
      <c r="Y27" s="625"/>
      <c r="Z27" s="626">
        <v>12.2</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22367007</v>
      </c>
      <c r="BH27" s="624"/>
      <c r="BI27" s="624"/>
      <c r="BJ27" s="624"/>
      <c r="BK27" s="624"/>
      <c r="BL27" s="624"/>
      <c r="BM27" s="624"/>
      <c r="BN27" s="625"/>
      <c r="BO27" s="626">
        <v>100</v>
      </c>
      <c r="BP27" s="626"/>
      <c r="BQ27" s="626"/>
      <c r="BR27" s="626"/>
      <c r="BS27" s="632">
        <v>83550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10178112</v>
      </c>
      <c r="CS27" s="655"/>
      <c r="CT27" s="655"/>
      <c r="CU27" s="655"/>
      <c r="CV27" s="655"/>
      <c r="CW27" s="655"/>
      <c r="CX27" s="655"/>
      <c r="CY27" s="656"/>
      <c r="CZ27" s="657">
        <v>24.4</v>
      </c>
      <c r="DA27" s="658"/>
      <c r="DB27" s="658"/>
      <c r="DC27" s="659"/>
      <c r="DD27" s="632">
        <v>3279596</v>
      </c>
      <c r="DE27" s="655"/>
      <c r="DF27" s="655"/>
      <c r="DG27" s="655"/>
      <c r="DH27" s="655"/>
      <c r="DI27" s="655"/>
      <c r="DJ27" s="655"/>
      <c r="DK27" s="656"/>
      <c r="DL27" s="632">
        <v>3219065</v>
      </c>
      <c r="DM27" s="655"/>
      <c r="DN27" s="655"/>
      <c r="DO27" s="655"/>
      <c r="DP27" s="655"/>
      <c r="DQ27" s="655"/>
      <c r="DR27" s="655"/>
      <c r="DS27" s="655"/>
      <c r="DT27" s="655"/>
      <c r="DU27" s="655"/>
      <c r="DV27" s="656"/>
      <c r="DW27" s="628">
        <v>13.3</v>
      </c>
      <c r="DX27" s="649"/>
      <c r="DY27" s="649"/>
      <c r="DZ27" s="649"/>
      <c r="EA27" s="649"/>
      <c r="EB27" s="649"/>
      <c r="EC27" s="650"/>
    </row>
    <row r="28" spans="2:133" ht="11.25" customHeight="1" x14ac:dyDescent="0.15">
      <c r="B28" s="620" t="s">
        <v>281</v>
      </c>
      <c r="C28" s="621"/>
      <c r="D28" s="621"/>
      <c r="E28" s="621"/>
      <c r="F28" s="621"/>
      <c r="G28" s="621"/>
      <c r="H28" s="621"/>
      <c r="I28" s="621"/>
      <c r="J28" s="621"/>
      <c r="K28" s="621"/>
      <c r="L28" s="621"/>
      <c r="M28" s="621"/>
      <c r="N28" s="621"/>
      <c r="O28" s="621"/>
      <c r="P28" s="621"/>
      <c r="Q28" s="622"/>
      <c r="R28" s="623">
        <v>100534</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2197700</v>
      </c>
      <c r="CS28" s="624"/>
      <c r="CT28" s="624"/>
      <c r="CU28" s="624"/>
      <c r="CV28" s="624"/>
      <c r="CW28" s="624"/>
      <c r="CX28" s="624"/>
      <c r="CY28" s="625"/>
      <c r="CZ28" s="657">
        <v>5.3</v>
      </c>
      <c r="DA28" s="658"/>
      <c r="DB28" s="658"/>
      <c r="DC28" s="659"/>
      <c r="DD28" s="632">
        <v>2006010</v>
      </c>
      <c r="DE28" s="624"/>
      <c r="DF28" s="624"/>
      <c r="DG28" s="624"/>
      <c r="DH28" s="624"/>
      <c r="DI28" s="624"/>
      <c r="DJ28" s="624"/>
      <c r="DK28" s="625"/>
      <c r="DL28" s="632">
        <v>1985350</v>
      </c>
      <c r="DM28" s="624"/>
      <c r="DN28" s="624"/>
      <c r="DO28" s="624"/>
      <c r="DP28" s="624"/>
      <c r="DQ28" s="624"/>
      <c r="DR28" s="624"/>
      <c r="DS28" s="624"/>
      <c r="DT28" s="624"/>
      <c r="DU28" s="624"/>
      <c r="DV28" s="625"/>
      <c r="DW28" s="628">
        <v>8.1999999999999993</v>
      </c>
      <c r="DX28" s="649"/>
      <c r="DY28" s="649"/>
      <c r="DZ28" s="649"/>
      <c r="EA28" s="649"/>
      <c r="EB28" s="649"/>
      <c r="EC28" s="650"/>
    </row>
    <row r="29" spans="2:133" ht="11.25" customHeight="1" x14ac:dyDescent="0.15">
      <c r="B29" s="620" t="s">
        <v>283</v>
      </c>
      <c r="C29" s="621"/>
      <c r="D29" s="621"/>
      <c r="E29" s="621"/>
      <c r="F29" s="621"/>
      <c r="G29" s="621"/>
      <c r="H29" s="621"/>
      <c r="I29" s="621"/>
      <c r="J29" s="621"/>
      <c r="K29" s="621"/>
      <c r="L29" s="621"/>
      <c r="M29" s="621"/>
      <c r="N29" s="621"/>
      <c r="O29" s="621"/>
      <c r="P29" s="621"/>
      <c r="Q29" s="622"/>
      <c r="R29" s="623">
        <v>38559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2197502</v>
      </c>
      <c r="CS29" s="655"/>
      <c r="CT29" s="655"/>
      <c r="CU29" s="655"/>
      <c r="CV29" s="655"/>
      <c r="CW29" s="655"/>
      <c r="CX29" s="655"/>
      <c r="CY29" s="656"/>
      <c r="CZ29" s="657">
        <v>5.3</v>
      </c>
      <c r="DA29" s="658"/>
      <c r="DB29" s="658"/>
      <c r="DC29" s="659"/>
      <c r="DD29" s="632">
        <v>2005812</v>
      </c>
      <c r="DE29" s="655"/>
      <c r="DF29" s="655"/>
      <c r="DG29" s="655"/>
      <c r="DH29" s="655"/>
      <c r="DI29" s="655"/>
      <c r="DJ29" s="655"/>
      <c r="DK29" s="656"/>
      <c r="DL29" s="632">
        <v>1985152</v>
      </c>
      <c r="DM29" s="655"/>
      <c r="DN29" s="655"/>
      <c r="DO29" s="655"/>
      <c r="DP29" s="655"/>
      <c r="DQ29" s="655"/>
      <c r="DR29" s="655"/>
      <c r="DS29" s="655"/>
      <c r="DT29" s="655"/>
      <c r="DU29" s="655"/>
      <c r="DV29" s="656"/>
      <c r="DW29" s="628">
        <v>8.1999999999999993</v>
      </c>
      <c r="DX29" s="649"/>
      <c r="DY29" s="649"/>
      <c r="DZ29" s="649"/>
      <c r="EA29" s="649"/>
      <c r="EB29" s="649"/>
      <c r="EC29" s="650"/>
    </row>
    <row r="30" spans="2:133" ht="11.25" customHeight="1" x14ac:dyDescent="0.15">
      <c r="B30" s="620" t="s">
        <v>288</v>
      </c>
      <c r="C30" s="621"/>
      <c r="D30" s="621"/>
      <c r="E30" s="621"/>
      <c r="F30" s="621"/>
      <c r="G30" s="621"/>
      <c r="H30" s="621"/>
      <c r="I30" s="621"/>
      <c r="J30" s="621"/>
      <c r="K30" s="621"/>
      <c r="L30" s="621"/>
      <c r="M30" s="621"/>
      <c r="N30" s="621"/>
      <c r="O30" s="621"/>
      <c r="P30" s="621"/>
      <c r="Q30" s="622"/>
      <c r="R30" s="623">
        <v>1520192</v>
      </c>
      <c r="S30" s="624"/>
      <c r="T30" s="624"/>
      <c r="U30" s="624"/>
      <c r="V30" s="624"/>
      <c r="W30" s="624"/>
      <c r="X30" s="624"/>
      <c r="Y30" s="625"/>
      <c r="Z30" s="626">
        <v>3.5</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99.3</v>
      </c>
      <c r="BH30" s="682"/>
      <c r="BI30" s="682"/>
      <c r="BJ30" s="682"/>
      <c r="BK30" s="682"/>
      <c r="BL30" s="682"/>
      <c r="BM30" s="618">
        <v>97.7</v>
      </c>
      <c r="BN30" s="682"/>
      <c r="BO30" s="682"/>
      <c r="BP30" s="682"/>
      <c r="BQ30" s="683"/>
      <c r="BR30" s="681">
        <v>99.2</v>
      </c>
      <c r="BS30" s="682"/>
      <c r="BT30" s="682"/>
      <c r="BU30" s="682"/>
      <c r="BV30" s="682"/>
      <c r="BW30" s="682"/>
      <c r="BX30" s="618">
        <v>97.2</v>
      </c>
      <c r="BY30" s="682"/>
      <c r="BZ30" s="682"/>
      <c r="CA30" s="682"/>
      <c r="CB30" s="683"/>
      <c r="CD30" s="686"/>
      <c r="CE30" s="687"/>
      <c r="CF30" s="637" t="s">
        <v>291</v>
      </c>
      <c r="CG30" s="638"/>
      <c r="CH30" s="638"/>
      <c r="CI30" s="638"/>
      <c r="CJ30" s="638"/>
      <c r="CK30" s="638"/>
      <c r="CL30" s="638"/>
      <c r="CM30" s="638"/>
      <c r="CN30" s="638"/>
      <c r="CO30" s="638"/>
      <c r="CP30" s="638"/>
      <c r="CQ30" s="639"/>
      <c r="CR30" s="623">
        <v>1967835</v>
      </c>
      <c r="CS30" s="624"/>
      <c r="CT30" s="624"/>
      <c r="CU30" s="624"/>
      <c r="CV30" s="624"/>
      <c r="CW30" s="624"/>
      <c r="CX30" s="624"/>
      <c r="CY30" s="625"/>
      <c r="CZ30" s="657">
        <v>4.7</v>
      </c>
      <c r="DA30" s="658"/>
      <c r="DB30" s="658"/>
      <c r="DC30" s="659"/>
      <c r="DD30" s="632">
        <v>1776145</v>
      </c>
      <c r="DE30" s="624"/>
      <c r="DF30" s="624"/>
      <c r="DG30" s="624"/>
      <c r="DH30" s="624"/>
      <c r="DI30" s="624"/>
      <c r="DJ30" s="624"/>
      <c r="DK30" s="625"/>
      <c r="DL30" s="632">
        <v>1764719</v>
      </c>
      <c r="DM30" s="624"/>
      <c r="DN30" s="624"/>
      <c r="DO30" s="624"/>
      <c r="DP30" s="624"/>
      <c r="DQ30" s="624"/>
      <c r="DR30" s="624"/>
      <c r="DS30" s="624"/>
      <c r="DT30" s="624"/>
      <c r="DU30" s="624"/>
      <c r="DV30" s="625"/>
      <c r="DW30" s="628">
        <v>7.3</v>
      </c>
      <c r="DX30" s="649"/>
      <c r="DY30" s="649"/>
      <c r="DZ30" s="649"/>
      <c r="EA30" s="649"/>
      <c r="EB30" s="649"/>
      <c r="EC30" s="650"/>
    </row>
    <row r="31" spans="2:133" ht="11.25" customHeight="1" x14ac:dyDescent="0.15">
      <c r="B31" s="620" t="s">
        <v>292</v>
      </c>
      <c r="C31" s="621"/>
      <c r="D31" s="621"/>
      <c r="E31" s="621"/>
      <c r="F31" s="621"/>
      <c r="G31" s="621"/>
      <c r="H31" s="621"/>
      <c r="I31" s="621"/>
      <c r="J31" s="621"/>
      <c r="K31" s="621"/>
      <c r="L31" s="621"/>
      <c r="M31" s="621"/>
      <c r="N31" s="621"/>
      <c r="O31" s="621"/>
      <c r="P31" s="621"/>
      <c r="Q31" s="622"/>
      <c r="R31" s="623">
        <v>1230030</v>
      </c>
      <c r="S31" s="624"/>
      <c r="T31" s="624"/>
      <c r="U31" s="624"/>
      <c r="V31" s="624"/>
      <c r="W31" s="624"/>
      <c r="X31" s="624"/>
      <c r="Y31" s="625"/>
      <c r="Z31" s="626">
        <v>2.8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97.1</v>
      </c>
      <c r="BN31" s="679"/>
      <c r="BO31" s="679"/>
      <c r="BP31" s="679"/>
      <c r="BQ31" s="680"/>
      <c r="BR31" s="678">
        <v>99.1</v>
      </c>
      <c r="BS31" s="655"/>
      <c r="BT31" s="655"/>
      <c r="BU31" s="655"/>
      <c r="BV31" s="655"/>
      <c r="BW31" s="655"/>
      <c r="BX31" s="629">
        <v>96.5</v>
      </c>
      <c r="BY31" s="679"/>
      <c r="BZ31" s="679"/>
      <c r="CA31" s="679"/>
      <c r="CB31" s="680"/>
      <c r="CD31" s="686"/>
      <c r="CE31" s="687"/>
      <c r="CF31" s="637" t="s">
        <v>295</v>
      </c>
      <c r="CG31" s="638"/>
      <c r="CH31" s="638"/>
      <c r="CI31" s="638"/>
      <c r="CJ31" s="638"/>
      <c r="CK31" s="638"/>
      <c r="CL31" s="638"/>
      <c r="CM31" s="638"/>
      <c r="CN31" s="638"/>
      <c r="CO31" s="638"/>
      <c r="CP31" s="638"/>
      <c r="CQ31" s="639"/>
      <c r="CR31" s="623">
        <v>229667</v>
      </c>
      <c r="CS31" s="655"/>
      <c r="CT31" s="655"/>
      <c r="CU31" s="655"/>
      <c r="CV31" s="655"/>
      <c r="CW31" s="655"/>
      <c r="CX31" s="655"/>
      <c r="CY31" s="656"/>
      <c r="CZ31" s="657">
        <v>0.6</v>
      </c>
      <c r="DA31" s="658"/>
      <c r="DB31" s="658"/>
      <c r="DC31" s="659"/>
      <c r="DD31" s="632">
        <v>229667</v>
      </c>
      <c r="DE31" s="655"/>
      <c r="DF31" s="655"/>
      <c r="DG31" s="655"/>
      <c r="DH31" s="655"/>
      <c r="DI31" s="655"/>
      <c r="DJ31" s="655"/>
      <c r="DK31" s="656"/>
      <c r="DL31" s="632">
        <v>220433</v>
      </c>
      <c r="DM31" s="655"/>
      <c r="DN31" s="655"/>
      <c r="DO31" s="655"/>
      <c r="DP31" s="655"/>
      <c r="DQ31" s="655"/>
      <c r="DR31" s="655"/>
      <c r="DS31" s="655"/>
      <c r="DT31" s="655"/>
      <c r="DU31" s="655"/>
      <c r="DV31" s="656"/>
      <c r="DW31" s="628">
        <v>0.9</v>
      </c>
      <c r="DX31" s="649"/>
      <c r="DY31" s="649"/>
      <c r="DZ31" s="649"/>
      <c r="EA31" s="649"/>
      <c r="EB31" s="649"/>
      <c r="EC31" s="650"/>
    </row>
    <row r="32" spans="2:133" ht="11.25" customHeight="1" x14ac:dyDescent="0.15">
      <c r="B32" s="620" t="s">
        <v>296</v>
      </c>
      <c r="C32" s="621"/>
      <c r="D32" s="621"/>
      <c r="E32" s="621"/>
      <c r="F32" s="621"/>
      <c r="G32" s="621"/>
      <c r="H32" s="621"/>
      <c r="I32" s="621"/>
      <c r="J32" s="621"/>
      <c r="K32" s="621"/>
      <c r="L32" s="621"/>
      <c r="M32" s="621"/>
      <c r="N32" s="621"/>
      <c r="O32" s="621"/>
      <c r="P32" s="621"/>
      <c r="Q32" s="622"/>
      <c r="R32" s="623">
        <v>720503</v>
      </c>
      <c r="S32" s="624"/>
      <c r="T32" s="624"/>
      <c r="U32" s="624"/>
      <c r="V32" s="624"/>
      <c r="W32" s="624"/>
      <c r="X32" s="624"/>
      <c r="Y32" s="625"/>
      <c r="Z32" s="626">
        <v>1.6</v>
      </c>
      <c r="AA32" s="626"/>
      <c r="AB32" s="626"/>
      <c r="AC32" s="626"/>
      <c r="AD32" s="627">
        <v>2054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98.3</v>
      </c>
      <c r="BN32" s="691"/>
      <c r="BO32" s="691"/>
      <c r="BP32" s="691"/>
      <c r="BQ32" s="693"/>
      <c r="BR32" s="690">
        <v>99.3</v>
      </c>
      <c r="BS32" s="691"/>
      <c r="BT32" s="691"/>
      <c r="BU32" s="691"/>
      <c r="BV32" s="691"/>
      <c r="BW32" s="691"/>
      <c r="BX32" s="692">
        <v>97.8</v>
      </c>
      <c r="BY32" s="691"/>
      <c r="BZ32" s="691"/>
      <c r="CA32" s="691"/>
      <c r="CB32" s="693"/>
      <c r="CD32" s="688"/>
      <c r="CE32" s="689"/>
      <c r="CF32" s="637" t="s">
        <v>298</v>
      </c>
      <c r="CG32" s="638"/>
      <c r="CH32" s="638"/>
      <c r="CI32" s="638"/>
      <c r="CJ32" s="638"/>
      <c r="CK32" s="638"/>
      <c r="CL32" s="638"/>
      <c r="CM32" s="638"/>
      <c r="CN32" s="638"/>
      <c r="CO32" s="638"/>
      <c r="CP32" s="638"/>
      <c r="CQ32" s="639"/>
      <c r="CR32" s="623">
        <v>198</v>
      </c>
      <c r="CS32" s="624"/>
      <c r="CT32" s="624"/>
      <c r="CU32" s="624"/>
      <c r="CV32" s="624"/>
      <c r="CW32" s="624"/>
      <c r="CX32" s="624"/>
      <c r="CY32" s="625"/>
      <c r="CZ32" s="657">
        <v>0</v>
      </c>
      <c r="DA32" s="658"/>
      <c r="DB32" s="658"/>
      <c r="DC32" s="659"/>
      <c r="DD32" s="632">
        <v>198</v>
      </c>
      <c r="DE32" s="624"/>
      <c r="DF32" s="624"/>
      <c r="DG32" s="624"/>
      <c r="DH32" s="624"/>
      <c r="DI32" s="624"/>
      <c r="DJ32" s="624"/>
      <c r="DK32" s="625"/>
      <c r="DL32" s="632">
        <v>198</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299</v>
      </c>
      <c r="C33" s="621"/>
      <c r="D33" s="621"/>
      <c r="E33" s="621"/>
      <c r="F33" s="621"/>
      <c r="G33" s="621"/>
      <c r="H33" s="621"/>
      <c r="I33" s="621"/>
      <c r="J33" s="621"/>
      <c r="K33" s="621"/>
      <c r="L33" s="621"/>
      <c r="M33" s="621"/>
      <c r="N33" s="621"/>
      <c r="O33" s="621"/>
      <c r="P33" s="621"/>
      <c r="Q33" s="622"/>
      <c r="R33" s="623">
        <v>1228800</v>
      </c>
      <c r="S33" s="624"/>
      <c r="T33" s="624"/>
      <c r="U33" s="624"/>
      <c r="V33" s="624"/>
      <c r="W33" s="624"/>
      <c r="X33" s="624"/>
      <c r="Y33" s="625"/>
      <c r="Z33" s="626">
        <v>2.8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18882062</v>
      </c>
      <c r="CS33" s="655"/>
      <c r="CT33" s="655"/>
      <c r="CU33" s="655"/>
      <c r="CV33" s="655"/>
      <c r="CW33" s="655"/>
      <c r="CX33" s="655"/>
      <c r="CY33" s="656"/>
      <c r="CZ33" s="657">
        <v>45.3</v>
      </c>
      <c r="DA33" s="658"/>
      <c r="DB33" s="658"/>
      <c r="DC33" s="659"/>
      <c r="DD33" s="632">
        <v>14905801</v>
      </c>
      <c r="DE33" s="655"/>
      <c r="DF33" s="655"/>
      <c r="DG33" s="655"/>
      <c r="DH33" s="655"/>
      <c r="DI33" s="655"/>
      <c r="DJ33" s="655"/>
      <c r="DK33" s="656"/>
      <c r="DL33" s="632">
        <v>10506679</v>
      </c>
      <c r="DM33" s="655"/>
      <c r="DN33" s="655"/>
      <c r="DO33" s="655"/>
      <c r="DP33" s="655"/>
      <c r="DQ33" s="655"/>
      <c r="DR33" s="655"/>
      <c r="DS33" s="655"/>
      <c r="DT33" s="655"/>
      <c r="DU33" s="655"/>
      <c r="DV33" s="656"/>
      <c r="DW33" s="628">
        <v>43.3</v>
      </c>
      <c r="DX33" s="649"/>
      <c r="DY33" s="649"/>
      <c r="DZ33" s="649"/>
      <c r="EA33" s="649"/>
      <c r="EB33" s="649"/>
      <c r="EC33" s="650"/>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7340633</v>
      </c>
      <c r="CS34" s="624"/>
      <c r="CT34" s="624"/>
      <c r="CU34" s="624"/>
      <c r="CV34" s="624"/>
      <c r="CW34" s="624"/>
      <c r="CX34" s="624"/>
      <c r="CY34" s="625"/>
      <c r="CZ34" s="657">
        <v>17.600000000000001</v>
      </c>
      <c r="DA34" s="658"/>
      <c r="DB34" s="658"/>
      <c r="DC34" s="659"/>
      <c r="DD34" s="632">
        <v>5283845</v>
      </c>
      <c r="DE34" s="624"/>
      <c r="DF34" s="624"/>
      <c r="DG34" s="624"/>
      <c r="DH34" s="624"/>
      <c r="DI34" s="624"/>
      <c r="DJ34" s="624"/>
      <c r="DK34" s="625"/>
      <c r="DL34" s="632">
        <v>4442139</v>
      </c>
      <c r="DM34" s="624"/>
      <c r="DN34" s="624"/>
      <c r="DO34" s="624"/>
      <c r="DP34" s="624"/>
      <c r="DQ34" s="624"/>
      <c r="DR34" s="624"/>
      <c r="DS34" s="624"/>
      <c r="DT34" s="624"/>
      <c r="DU34" s="624"/>
      <c r="DV34" s="625"/>
      <c r="DW34" s="628">
        <v>18.3</v>
      </c>
      <c r="DX34" s="649"/>
      <c r="DY34" s="649"/>
      <c r="DZ34" s="649"/>
      <c r="EA34" s="649"/>
      <c r="EB34" s="649"/>
      <c r="EC34" s="650"/>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5871282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-411480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184731</v>
      </c>
      <c r="CS35" s="655"/>
      <c r="CT35" s="655"/>
      <c r="CU35" s="655"/>
      <c r="CV35" s="655"/>
      <c r="CW35" s="655"/>
      <c r="CX35" s="655"/>
      <c r="CY35" s="656"/>
      <c r="CZ35" s="657">
        <v>0.4</v>
      </c>
      <c r="DA35" s="658"/>
      <c r="DB35" s="658"/>
      <c r="DC35" s="659"/>
      <c r="DD35" s="632">
        <v>181386</v>
      </c>
      <c r="DE35" s="655"/>
      <c r="DF35" s="655"/>
      <c r="DG35" s="655"/>
      <c r="DH35" s="655"/>
      <c r="DI35" s="655"/>
      <c r="DJ35" s="655"/>
      <c r="DK35" s="656"/>
      <c r="DL35" s="632">
        <v>181386</v>
      </c>
      <c r="DM35" s="655"/>
      <c r="DN35" s="655"/>
      <c r="DO35" s="655"/>
      <c r="DP35" s="655"/>
      <c r="DQ35" s="655"/>
      <c r="DR35" s="655"/>
      <c r="DS35" s="655"/>
      <c r="DT35" s="655"/>
      <c r="DU35" s="655"/>
      <c r="DV35" s="656"/>
      <c r="DW35" s="628">
        <v>0.7</v>
      </c>
      <c r="DX35" s="649"/>
      <c r="DY35" s="649"/>
      <c r="DZ35" s="649"/>
      <c r="EA35" s="649"/>
      <c r="EB35" s="649"/>
      <c r="EC35" s="650"/>
    </row>
    <row r="36" spans="2:133" ht="11.25" customHeight="1" x14ac:dyDescent="0.15">
      <c r="B36" s="666" t="s">
        <v>309</v>
      </c>
      <c r="C36" s="667"/>
      <c r="D36" s="667"/>
      <c r="E36" s="667"/>
      <c r="F36" s="667"/>
      <c r="G36" s="667"/>
      <c r="H36" s="667"/>
      <c r="I36" s="667"/>
      <c r="J36" s="667"/>
      <c r="K36" s="667"/>
      <c r="L36" s="667"/>
      <c r="M36" s="667"/>
      <c r="N36" s="667"/>
      <c r="O36" s="667"/>
      <c r="P36" s="667"/>
      <c r="Q36" s="668"/>
      <c r="R36" s="695">
        <v>43866693</v>
      </c>
      <c r="S36" s="696"/>
      <c r="T36" s="696"/>
      <c r="U36" s="696"/>
      <c r="V36" s="696"/>
      <c r="W36" s="696"/>
      <c r="X36" s="696"/>
      <c r="Y36" s="697"/>
      <c r="Z36" s="698">
        <v>100</v>
      </c>
      <c r="AA36" s="698"/>
      <c r="AB36" s="698"/>
      <c r="AC36" s="698"/>
      <c r="AD36" s="699">
        <v>24245703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1716360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-1776881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3715948</v>
      </c>
      <c r="CS36" s="624"/>
      <c r="CT36" s="624"/>
      <c r="CU36" s="624"/>
      <c r="CV36" s="624"/>
      <c r="CW36" s="624"/>
      <c r="CX36" s="624"/>
      <c r="CY36" s="625"/>
      <c r="CZ36" s="657">
        <v>8.9</v>
      </c>
      <c r="DA36" s="658"/>
      <c r="DB36" s="658"/>
      <c r="DC36" s="659"/>
      <c r="DD36" s="632">
        <v>2483268</v>
      </c>
      <c r="DE36" s="624"/>
      <c r="DF36" s="624"/>
      <c r="DG36" s="624"/>
      <c r="DH36" s="624"/>
      <c r="DI36" s="624"/>
      <c r="DJ36" s="624"/>
      <c r="DK36" s="625"/>
      <c r="DL36" s="632">
        <v>2086841</v>
      </c>
      <c r="DM36" s="624"/>
      <c r="DN36" s="624"/>
      <c r="DO36" s="624"/>
      <c r="DP36" s="624"/>
      <c r="DQ36" s="624"/>
      <c r="DR36" s="624"/>
      <c r="DS36" s="624"/>
      <c r="DT36" s="624"/>
      <c r="DU36" s="624"/>
      <c r="DV36" s="625"/>
      <c r="DW36" s="628">
        <v>8.6</v>
      </c>
      <c r="DX36" s="649"/>
      <c r="DY36" s="649"/>
      <c r="DZ36" s="649"/>
      <c r="EA36" s="649"/>
      <c r="EB36" s="649"/>
      <c r="EC36" s="650"/>
    </row>
    <row r="37" spans="2:133" ht="11.25" customHeight="1" x14ac:dyDescent="0.15">
      <c r="AQ37" s="702" t="s">
        <v>313</v>
      </c>
      <c r="AR37" s="703"/>
      <c r="AS37" s="703"/>
      <c r="AT37" s="703"/>
      <c r="AU37" s="703"/>
      <c r="AV37" s="703"/>
      <c r="AW37" s="703"/>
      <c r="AX37" s="703"/>
      <c r="AY37" s="704"/>
      <c r="AZ37" s="623">
        <v>203326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17440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624532</v>
      </c>
      <c r="CS37" s="655"/>
      <c r="CT37" s="655"/>
      <c r="CU37" s="655"/>
      <c r="CV37" s="655"/>
      <c r="CW37" s="655"/>
      <c r="CX37" s="655"/>
      <c r="CY37" s="656"/>
      <c r="CZ37" s="657">
        <v>1.5</v>
      </c>
      <c r="DA37" s="658"/>
      <c r="DB37" s="658"/>
      <c r="DC37" s="659"/>
      <c r="DD37" s="632">
        <v>324532</v>
      </c>
      <c r="DE37" s="655"/>
      <c r="DF37" s="655"/>
      <c r="DG37" s="655"/>
      <c r="DH37" s="655"/>
      <c r="DI37" s="655"/>
      <c r="DJ37" s="655"/>
      <c r="DK37" s="656"/>
      <c r="DL37" s="632">
        <v>290153</v>
      </c>
      <c r="DM37" s="655"/>
      <c r="DN37" s="655"/>
      <c r="DO37" s="655"/>
      <c r="DP37" s="655"/>
      <c r="DQ37" s="655"/>
      <c r="DR37" s="655"/>
      <c r="DS37" s="655"/>
      <c r="DT37" s="655"/>
      <c r="DU37" s="655"/>
      <c r="DV37" s="656"/>
      <c r="DW37" s="628">
        <v>1.2</v>
      </c>
      <c r="DX37" s="649"/>
      <c r="DY37" s="649"/>
      <c r="DZ37" s="649"/>
      <c r="EA37" s="649"/>
      <c r="EB37" s="649"/>
      <c r="EC37" s="650"/>
    </row>
    <row r="38" spans="2:133" ht="11.25" customHeight="1" x14ac:dyDescent="0.15">
      <c r="AQ38" s="702" t="s">
        <v>316</v>
      </c>
      <c r="AR38" s="703"/>
      <c r="AS38" s="703"/>
      <c r="AT38" s="703"/>
      <c r="AU38" s="703"/>
      <c r="AV38" s="703"/>
      <c r="AW38" s="703"/>
      <c r="AX38" s="703"/>
      <c r="AY38" s="704"/>
      <c r="AZ38" s="623">
        <v>109246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26765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5871282</v>
      </c>
      <c r="CS38" s="624"/>
      <c r="CT38" s="624"/>
      <c r="CU38" s="624"/>
      <c r="CV38" s="624"/>
      <c r="CW38" s="624"/>
      <c r="CX38" s="624"/>
      <c r="CY38" s="625"/>
      <c r="CZ38" s="657">
        <v>14.1</v>
      </c>
      <c r="DA38" s="658"/>
      <c r="DB38" s="658"/>
      <c r="DC38" s="659"/>
      <c r="DD38" s="632">
        <v>5458615</v>
      </c>
      <c r="DE38" s="624"/>
      <c r="DF38" s="624"/>
      <c r="DG38" s="624"/>
      <c r="DH38" s="624"/>
      <c r="DI38" s="624"/>
      <c r="DJ38" s="624"/>
      <c r="DK38" s="625"/>
      <c r="DL38" s="632">
        <v>3796313</v>
      </c>
      <c r="DM38" s="624"/>
      <c r="DN38" s="624"/>
      <c r="DO38" s="624"/>
      <c r="DP38" s="624"/>
      <c r="DQ38" s="624"/>
      <c r="DR38" s="624"/>
      <c r="DS38" s="624"/>
      <c r="DT38" s="624"/>
      <c r="DU38" s="624"/>
      <c r="DV38" s="625"/>
      <c r="DW38" s="628">
        <v>15.7</v>
      </c>
      <c r="DX38" s="649"/>
      <c r="DY38" s="649"/>
      <c r="DZ38" s="649"/>
      <c r="EA38" s="649"/>
      <c r="EB38" s="649"/>
      <c r="EC38" s="650"/>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1750532</v>
      </c>
      <c r="CS39" s="655"/>
      <c r="CT39" s="655"/>
      <c r="CU39" s="655"/>
      <c r="CV39" s="655"/>
      <c r="CW39" s="655"/>
      <c r="CX39" s="655"/>
      <c r="CY39" s="656"/>
      <c r="CZ39" s="657">
        <v>4.2</v>
      </c>
      <c r="DA39" s="658"/>
      <c r="DB39" s="658"/>
      <c r="DC39" s="659"/>
      <c r="DD39" s="632">
        <v>1479751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1592744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18936</v>
      </c>
      <c r="CS40" s="624"/>
      <c r="CT40" s="624"/>
      <c r="CU40" s="624"/>
      <c r="CV40" s="624"/>
      <c r="CW40" s="624"/>
      <c r="CX40" s="624"/>
      <c r="CY40" s="625"/>
      <c r="CZ40" s="657">
        <v>0</v>
      </c>
      <c r="DA40" s="658"/>
      <c r="DB40" s="658"/>
      <c r="DC40" s="659"/>
      <c r="DD40" s="632">
        <v>18936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2249606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3538064</v>
      </c>
      <c r="CS42" s="624"/>
      <c r="CT42" s="624"/>
      <c r="CU42" s="624"/>
      <c r="CV42" s="624"/>
      <c r="CW42" s="624"/>
      <c r="CX42" s="624"/>
      <c r="CY42" s="625"/>
      <c r="CZ42" s="657">
        <v>8.5</v>
      </c>
      <c r="DA42" s="706"/>
      <c r="DB42" s="706"/>
      <c r="DC42" s="707"/>
      <c r="DD42" s="632">
        <v>648040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20919</v>
      </c>
      <c r="CS43" s="655"/>
      <c r="CT43" s="655"/>
      <c r="CU43" s="655"/>
      <c r="CV43" s="655"/>
      <c r="CW43" s="655"/>
      <c r="CX43" s="655"/>
      <c r="CY43" s="656"/>
      <c r="CZ43" s="657">
        <v>0.1</v>
      </c>
      <c r="DA43" s="658"/>
      <c r="DB43" s="658"/>
      <c r="DC43" s="659"/>
      <c r="DD43" s="632">
        <v>20919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3537574</v>
      </c>
      <c r="CS44" s="624"/>
      <c r="CT44" s="624"/>
      <c r="CU44" s="624"/>
      <c r="CV44" s="624"/>
      <c r="CW44" s="624"/>
      <c r="CX44" s="624"/>
      <c r="CY44" s="625"/>
      <c r="CZ44" s="657">
        <v>8.5</v>
      </c>
      <c r="DA44" s="706"/>
      <c r="DB44" s="706"/>
      <c r="DC44" s="707"/>
      <c r="DD44" s="632">
        <v>647550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1527305</v>
      </c>
      <c r="CS45" s="655"/>
      <c r="CT45" s="655"/>
      <c r="CU45" s="655"/>
      <c r="CV45" s="655"/>
      <c r="CW45" s="655"/>
      <c r="CX45" s="655"/>
      <c r="CY45" s="656"/>
      <c r="CZ45" s="657">
        <v>3.7</v>
      </c>
      <c r="DA45" s="658"/>
      <c r="DB45" s="658"/>
      <c r="DC45" s="659"/>
      <c r="DD45" s="632">
        <v>223593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2010269</v>
      </c>
      <c r="CS46" s="624"/>
      <c r="CT46" s="624"/>
      <c r="CU46" s="624"/>
      <c r="CV46" s="624"/>
      <c r="CW46" s="624"/>
      <c r="CX46" s="624"/>
      <c r="CY46" s="625"/>
      <c r="CZ46" s="657">
        <v>4.8</v>
      </c>
      <c r="DA46" s="706"/>
      <c r="DB46" s="706"/>
      <c r="DC46" s="707"/>
      <c r="DD46" s="632">
        <v>423957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490</v>
      </c>
      <c r="CS47" s="655"/>
      <c r="CT47" s="655"/>
      <c r="CU47" s="655"/>
      <c r="CV47" s="655"/>
      <c r="CW47" s="655"/>
      <c r="CX47" s="655"/>
      <c r="CY47" s="656"/>
      <c r="CZ47" s="657">
        <v>0</v>
      </c>
      <c r="DA47" s="658"/>
      <c r="DB47" s="658"/>
      <c r="DC47" s="659"/>
      <c r="DD47" s="632">
        <v>490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41706132</v>
      </c>
      <c r="CS49" s="691"/>
      <c r="CT49" s="691"/>
      <c r="CU49" s="691"/>
      <c r="CV49" s="691"/>
      <c r="CW49" s="691"/>
      <c r="CX49" s="691"/>
      <c r="CY49" s="718"/>
      <c r="CZ49" s="719">
        <v>100</v>
      </c>
      <c r="DA49" s="720"/>
      <c r="DB49" s="720"/>
      <c r="DC49" s="721"/>
      <c r="DD49" s="722">
        <v>27287748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43280</v>
      </c>
      <c r="R7" s="753"/>
      <c r="S7" s="753"/>
      <c r="T7" s="753"/>
      <c r="U7" s="753"/>
      <c r="V7" s="753">
        <v>41337</v>
      </c>
      <c r="W7" s="753"/>
      <c r="X7" s="753"/>
      <c r="Y7" s="753"/>
      <c r="Z7" s="753"/>
      <c r="AA7" s="753">
        <v>1943</v>
      </c>
      <c r="AB7" s="753"/>
      <c r="AC7" s="753"/>
      <c r="AD7" s="753"/>
      <c r="AE7" s="754"/>
      <c r="AF7" s="755">
        <v>1774</v>
      </c>
      <c r="AG7" s="756"/>
      <c r="AH7" s="756"/>
      <c r="AI7" s="756"/>
      <c r="AJ7" s="757"/>
      <c r="AK7" s="792">
        <v>1551</v>
      </c>
      <c r="AL7" s="793"/>
      <c r="AM7" s="793"/>
      <c r="AN7" s="793"/>
      <c r="AO7" s="793"/>
      <c r="AP7" s="793">
        <v>16142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2</v>
      </c>
      <c r="CI7" s="790"/>
      <c r="CJ7" s="790"/>
      <c r="CK7" s="790"/>
      <c r="CL7" s="791"/>
      <c r="CM7" s="789">
        <v>119</v>
      </c>
      <c r="CN7" s="790"/>
      <c r="CO7" s="790"/>
      <c r="CP7" s="790"/>
      <c r="CQ7" s="791"/>
      <c r="CR7" s="789">
        <v>5</v>
      </c>
      <c r="CS7" s="790"/>
      <c r="CT7" s="790"/>
      <c r="CU7" s="790"/>
      <c r="CV7" s="791"/>
      <c r="CW7" s="789" t="s">
        <v>533</v>
      </c>
      <c r="CX7" s="790"/>
      <c r="CY7" s="790"/>
      <c r="CZ7" s="790"/>
      <c r="DA7" s="791"/>
      <c r="DB7" s="789">
        <v>664</v>
      </c>
      <c r="DC7" s="790"/>
      <c r="DD7" s="790"/>
      <c r="DE7" s="790"/>
      <c r="DF7" s="791"/>
      <c r="DG7" s="789">
        <v>1607</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207</v>
      </c>
      <c r="R8" s="777"/>
      <c r="S8" s="777"/>
      <c r="T8" s="777"/>
      <c r="U8" s="777"/>
      <c r="V8" s="777">
        <v>207</v>
      </c>
      <c r="W8" s="777"/>
      <c r="X8" s="777"/>
      <c r="Y8" s="777"/>
      <c r="Z8" s="777"/>
      <c r="AA8" s="777" t="s">
        <v>533</v>
      </c>
      <c r="AB8" s="777"/>
      <c r="AC8" s="777"/>
      <c r="AD8" s="777"/>
      <c r="AE8" s="778"/>
      <c r="AF8" s="779" t="s">
        <v>534</v>
      </c>
      <c r="AG8" s="780"/>
      <c r="AH8" s="780"/>
      <c r="AI8" s="780"/>
      <c r="AJ8" s="781"/>
      <c r="AK8" s="782" t="s">
        <v>533</v>
      </c>
      <c r="AL8" s="783"/>
      <c r="AM8" s="783"/>
      <c r="AN8" s="783"/>
      <c r="AO8" s="783"/>
      <c r="AP8" s="783">
        <v>507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1325</v>
      </c>
      <c r="R9" s="777"/>
      <c r="S9" s="777"/>
      <c r="T9" s="777"/>
      <c r="U9" s="777"/>
      <c r="V9" s="777">
        <v>1107</v>
      </c>
      <c r="W9" s="777"/>
      <c r="X9" s="777"/>
      <c r="Y9" s="777"/>
      <c r="Z9" s="777"/>
      <c r="AA9" s="777">
        <v>218</v>
      </c>
      <c r="AB9" s="777"/>
      <c r="AC9" s="777"/>
      <c r="AD9" s="777"/>
      <c r="AE9" s="778"/>
      <c r="AF9" s="779">
        <v>14</v>
      </c>
      <c r="AG9" s="780"/>
      <c r="AH9" s="780"/>
      <c r="AI9" s="780"/>
      <c r="AJ9" s="781"/>
      <c r="AK9" s="782">
        <v>721</v>
      </c>
      <c r="AL9" s="783"/>
      <c r="AM9" s="783"/>
      <c r="AN9" s="783"/>
      <c r="AO9" s="783"/>
      <c r="AP9" s="783">
        <v>5685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365</v>
      </c>
      <c r="C10" s="774"/>
      <c r="D10" s="774"/>
      <c r="E10" s="774"/>
      <c r="F10" s="774"/>
      <c r="G10" s="774"/>
      <c r="H10" s="774"/>
      <c r="I10" s="774"/>
      <c r="J10" s="774"/>
      <c r="K10" s="774"/>
      <c r="L10" s="774"/>
      <c r="M10" s="774"/>
      <c r="N10" s="774"/>
      <c r="O10" s="774"/>
      <c r="P10" s="775"/>
      <c r="Q10" s="776">
        <v>46</v>
      </c>
      <c r="R10" s="777"/>
      <c r="S10" s="777"/>
      <c r="T10" s="777"/>
      <c r="U10" s="777"/>
      <c r="V10" s="777">
        <v>46</v>
      </c>
      <c r="W10" s="777"/>
      <c r="X10" s="777"/>
      <c r="Y10" s="777"/>
      <c r="Z10" s="777"/>
      <c r="AA10" s="777" t="s">
        <v>533</v>
      </c>
      <c r="AB10" s="777"/>
      <c r="AC10" s="777"/>
      <c r="AD10" s="777"/>
      <c r="AE10" s="778"/>
      <c r="AF10" s="779" t="s">
        <v>534</v>
      </c>
      <c r="AG10" s="780"/>
      <c r="AH10" s="780"/>
      <c r="AI10" s="780"/>
      <c r="AJ10" s="781"/>
      <c r="AK10" s="782">
        <v>33</v>
      </c>
      <c r="AL10" s="783"/>
      <c r="AM10" s="783"/>
      <c r="AN10" s="783"/>
      <c r="AO10" s="783"/>
      <c r="AP10" s="783" t="s">
        <v>533</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v>43867</v>
      </c>
      <c r="R23" s="812"/>
      <c r="S23" s="812"/>
      <c r="T23" s="812"/>
      <c r="U23" s="812"/>
      <c r="V23" s="812">
        <v>41706</v>
      </c>
      <c r="W23" s="812"/>
      <c r="X23" s="812"/>
      <c r="Y23" s="812"/>
      <c r="Z23" s="812"/>
      <c r="AA23" s="812">
        <v>2161</v>
      </c>
      <c r="AB23" s="812"/>
      <c r="AC23" s="812"/>
      <c r="AD23" s="812"/>
      <c r="AE23" s="813"/>
      <c r="AF23" s="814">
        <v>1788</v>
      </c>
      <c r="AG23" s="812"/>
      <c r="AH23" s="812"/>
      <c r="AI23" s="812"/>
      <c r="AJ23" s="815"/>
      <c r="AK23" s="816"/>
      <c r="AL23" s="817"/>
      <c r="AM23" s="817"/>
      <c r="AN23" s="817"/>
      <c r="AO23" s="817"/>
      <c r="AP23" s="812">
        <v>22334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12535</v>
      </c>
      <c r="R28" s="841"/>
      <c r="S28" s="841"/>
      <c r="T28" s="841"/>
      <c r="U28" s="841"/>
      <c r="V28" s="841">
        <v>12946</v>
      </c>
      <c r="W28" s="841"/>
      <c r="X28" s="841"/>
      <c r="Y28" s="841"/>
      <c r="Z28" s="841"/>
      <c r="AA28" s="841">
        <v>-411</v>
      </c>
      <c r="AB28" s="841"/>
      <c r="AC28" s="841"/>
      <c r="AD28" s="841"/>
      <c r="AE28" s="842"/>
      <c r="AF28" s="843">
        <v>-411</v>
      </c>
      <c r="AG28" s="841"/>
      <c r="AH28" s="841"/>
      <c r="AI28" s="841"/>
      <c r="AJ28" s="844"/>
      <c r="AK28" s="845">
        <v>1522</v>
      </c>
      <c r="AL28" s="836"/>
      <c r="AM28" s="836"/>
      <c r="AN28" s="836"/>
      <c r="AO28" s="836"/>
      <c r="AP28" s="836" t="s">
        <v>533</v>
      </c>
      <c r="AQ28" s="836"/>
      <c r="AR28" s="836"/>
      <c r="AS28" s="836"/>
      <c r="AT28" s="836"/>
      <c r="AU28" s="836" t="s">
        <v>533</v>
      </c>
      <c r="AV28" s="836"/>
      <c r="AW28" s="836"/>
      <c r="AX28" s="836"/>
      <c r="AY28" s="836"/>
      <c r="AZ28" s="837" t="s">
        <v>533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7707</v>
      </c>
      <c r="R29" s="777"/>
      <c r="S29" s="777"/>
      <c r="T29" s="777"/>
      <c r="U29" s="777"/>
      <c r="V29" s="777">
        <v>7653</v>
      </c>
      <c r="W29" s="777"/>
      <c r="X29" s="777"/>
      <c r="Y29" s="777"/>
      <c r="Z29" s="777"/>
      <c r="AA29" s="777">
        <v>54</v>
      </c>
      <c r="AB29" s="777"/>
      <c r="AC29" s="777"/>
      <c r="AD29" s="777"/>
      <c r="AE29" s="778"/>
      <c r="AF29" s="779">
        <v>54</v>
      </c>
      <c r="AG29" s="780"/>
      <c r="AH29" s="780"/>
      <c r="AI29" s="780"/>
      <c r="AJ29" s="781"/>
      <c r="AK29" s="848">
        <v>1196</v>
      </c>
      <c r="AL29" s="849"/>
      <c r="AM29" s="849"/>
      <c r="AN29" s="849"/>
      <c r="AO29" s="849"/>
      <c r="AP29" s="849" t="s">
        <v>533</v>
      </c>
      <c r="AQ29" s="849"/>
      <c r="AR29" s="849"/>
      <c r="AS29" s="849"/>
      <c r="AT29" s="849"/>
      <c r="AU29" s="849" t="s">
        <v>533</v>
      </c>
      <c r="AV29" s="849"/>
      <c r="AW29" s="849"/>
      <c r="AX29" s="849"/>
      <c r="AY29" s="849"/>
      <c r="AZ29" s="850" t="s">
        <v>533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2585</v>
      </c>
      <c r="R30" s="777"/>
      <c r="S30" s="777"/>
      <c r="T30" s="777"/>
      <c r="U30" s="777"/>
      <c r="V30" s="777">
        <v>2574</v>
      </c>
      <c r="W30" s="777"/>
      <c r="X30" s="777"/>
      <c r="Y30" s="777"/>
      <c r="Z30" s="777"/>
      <c r="AA30" s="777">
        <v>11</v>
      </c>
      <c r="AB30" s="777"/>
      <c r="AC30" s="777"/>
      <c r="AD30" s="777"/>
      <c r="AE30" s="778"/>
      <c r="AF30" s="779">
        <v>11</v>
      </c>
      <c r="AG30" s="780"/>
      <c r="AH30" s="780"/>
      <c r="AI30" s="780"/>
      <c r="AJ30" s="781"/>
      <c r="AK30" s="848">
        <v>1026</v>
      </c>
      <c r="AL30" s="849"/>
      <c r="AM30" s="849"/>
      <c r="AN30" s="849"/>
      <c r="AO30" s="849"/>
      <c r="AP30" s="849" t="s">
        <v>533</v>
      </c>
      <c r="AQ30" s="849"/>
      <c r="AR30" s="849"/>
      <c r="AS30" s="849"/>
      <c r="AT30" s="849"/>
      <c r="AU30" s="849" t="s">
        <v>533</v>
      </c>
      <c r="AV30" s="849"/>
      <c r="AW30" s="849"/>
      <c r="AX30" s="849"/>
      <c r="AY30" s="849"/>
      <c r="AZ30" s="850" t="s">
        <v>533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3501</v>
      </c>
      <c r="R31" s="777"/>
      <c r="S31" s="777"/>
      <c r="T31" s="777"/>
      <c r="U31" s="777"/>
      <c r="V31" s="777">
        <v>3353</v>
      </c>
      <c r="W31" s="777"/>
      <c r="X31" s="777"/>
      <c r="Y31" s="777"/>
      <c r="Z31" s="777"/>
      <c r="AA31" s="777">
        <v>148</v>
      </c>
      <c r="AB31" s="777"/>
      <c r="AC31" s="777"/>
      <c r="AD31" s="777"/>
      <c r="AE31" s="778"/>
      <c r="AF31" s="779">
        <v>148</v>
      </c>
      <c r="AG31" s="780"/>
      <c r="AH31" s="780"/>
      <c r="AI31" s="780"/>
      <c r="AJ31" s="781"/>
      <c r="AK31" s="848">
        <v>1716</v>
      </c>
      <c r="AL31" s="849"/>
      <c r="AM31" s="849"/>
      <c r="AN31" s="849"/>
      <c r="AO31" s="849"/>
      <c r="AP31" s="849">
        <v>9162</v>
      </c>
      <c r="AQ31" s="849"/>
      <c r="AR31" s="849"/>
      <c r="AS31" s="849"/>
      <c r="AT31" s="849"/>
      <c r="AU31" s="849">
        <v>6130</v>
      </c>
      <c r="AV31" s="849"/>
      <c r="AW31" s="849"/>
      <c r="AX31" s="849"/>
      <c r="AY31" s="849"/>
      <c r="AZ31" s="850" t="s">
        <v>533</v>
      </c>
      <c r="BA31" s="850"/>
      <c r="BB31" s="850"/>
      <c r="BC31" s="850"/>
      <c r="BD31" s="850"/>
      <c r="BE31" s="846" t="s">
        <v>535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901</v>
      </c>
      <c r="R32" s="777"/>
      <c r="S32" s="777"/>
      <c r="T32" s="777"/>
      <c r="U32" s="777"/>
      <c r="V32" s="777">
        <v>807</v>
      </c>
      <c r="W32" s="777"/>
      <c r="X32" s="777"/>
      <c r="Y32" s="777"/>
      <c r="Z32" s="777"/>
      <c r="AA32" s="777">
        <v>94</v>
      </c>
      <c r="AB32" s="777"/>
      <c r="AC32" s="777"/>
      <c r="AD32" s="777"/>
      <c r="AE32" s="778"/>
      <c r="AF32" s="779">
        <v>11725</v>
      </c>
      <c r="AG32" s="780"/>
      <c r="AH32" s="780"/>
      <c r="AI32" s="780"/>
      <c r="AJ32" s="781"/>
      <c r="AK32" s="848">
        <v>203</v>
      </c>
      <c r="AL32" s="849"/>
      <c r="AM32" s="849"/>
      <c r="AN32" s="849"/>
      <c r="AO32" s="849"/>
      <c r="AP32" s="849">
        <v>6258</v>
      </c>
      <c r="AQ32" s="849"/>
      <c r="AR32" s="849"/>
      <c r="AS32" s="849"/>
      <c r="AT32" s="849"/>
      <c r="AU32" s="850" t="s">
        <v>533</v>
      </c>
      <c r="AV32" s="850"/>
      <c r="AW32" s="850"/>
      <c r="AX32" s="850"/>
      <c r="AY32" s="850"/>
      <c r="AZ32" s="850" t="s">
        <v>533</v>
      </c>
      <c r="BA32" s="850"/>
      <c r="BB32" s="850"/>
      <c r="BC32" s="850"/>
      <c r="BD32" s="850"/>
      <c r="BE32" s="846" t="s">
        <v>535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11527</v>
      </c>
      <c r="AG63" s="860"/>
      <c r="AH63" s="860"/>
      <c r="AI63" s="860"/>
      <c r="AJ63" s="861"/>
      <c r="AK63" s="862"/>
      <c r="AL63" s="857"/>
      <c r="AM63" s="857"/>
      <c r="AN63" s="857"/>
      <c r="AO63" s="857"/>
      <c r="AP63" s="860">
        <v>15420</v>
      </c>
      <c r="AQ63" s="860"/>
      <c r="AR63" s="860"/>
      <c r="AS63" s="860"/>
      <c r="AT63" s="860"/>
      <c r="AU63" s="860">
        <v>6130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915</v>
      </c>
      <c r="R68" s="884"/>
      <c r="S68" s="884"/>
      <c r="T68" s="884"/>
      <c r="U68" s="884"/>
      <c r="V68" s="884">
        <v>894</v>
      </c>
      <c r="W68" s="884"/>
      <c r="X68" s="884"/>
      <c r="Y68" s="884"/>
      <c r="Z68" s="884"/>
      <c r="AA68" s="884">
        <v>21</v>
      </c>
      <c r="AB68" s="884"/>
      <c r="AC68" s="884"/>
      <c r="AD68" s="884"/>
      <c r="AE68" s="884"/>
      <c r="AF68" s="884">
        <v>21</v>
      </c>
      <c r="AG68" s="884"/>
      <c r="AH68" s="884"/>
      <c r="AI68" s="884"/>
      <c r="AJ68" s="884"/>
      <c r="AK68" s="884">
        <v>16</v>
      </c>
      <c r="AL68" s="884"/>
      <c r="AM68" s="884"/>
      <c r="AN68" s="884"/>
      <c r="AO68" s="884"/>
      <c r="AP68" s="884" t="s">
        <v>533</v>
      </c>
      <c r="AQ68" s="884"/>
      <c r="AR68" s="884"/>
      <c r="AS68" s="884"/>
      <c r="AT68" s="884"/>
      <c r="AU68" s="884" t="s">
        <v>533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434</v>
      </c>
      <c r="R69" s="849"/>
      <c r="S69" s="849"/>
      <c r="T69" s="849"/>
      <c r="U69" s="849"/>
      <c r="V69" s="849">
        <v>279</v>
      </c>
      <c r="W69" s="849"/>
      <c r="X69" s="849"/>
      <c r="Y69" s="849"/>
      <c r="Z69" s="849"/>
      <c r="AA69" s="849">
        <v>155</v>
      </c>
      <c r="AB69" s="849"/>
      <c r="AC69" s="849"/>
      <c r="AD69" s="849"/>
      <c r="AE69" s="849"/>
      <c r="AF69" s="849">
        <v>155</v>
      </c>
      <c r="AG69" s="849"/>
      <c r="AH69" s="849"/>
      <c r="AI69" s="849"/>
      <c r="AJ69" s="849"/>
      <c r="AK69" s="849" t="s">
        <v>533</v>
      </c>
      <c r="AL69" s="849"/>
      <c r="AM69" s="849"/>
      <c r="AN69" s="849"/>
      <c r="AO69" s="849"/>
      <c r="AP69" s="849" t="s">
        <v>533</v>
      </c>
      <c r="AQ69" s="849"/>
      <c r="AR69" s="849"/>
      <c r="AS69" s="849"/>
      <c r="AT69" s="849"/>
      <c r="AU69" s="849" t="s">
        <v>533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5638</v>
      </c>
      <c r="R70" s="849"/>
      <c r="S70" s="849"/>
      <c r="T70" s="849"/>
      <c r="U70" s="849"/>
      <c r="V70" s="849">
        <v>5524</v>
      </c>
      <c r="W70" s="849"/>
      <c r="X70" s="849"/>
      <c r="Y70" s="849"/>
      <c r="Z70" s="849"/>
      <c r="AA70" s="849">
        <v>114</v>
      </c>
      <c r="AB70" s="849"/>
      <c r="AC70" s="849"/>
      <c r="AD70" s="849"/>
      <c r="AE70" s="849"/>
      <c r="AF70" s="849">
        <v>114</v>
      </c>
      <c r="AG70" s="849"/>
      <c r="AH70" s="849"/>
      <c r="AI70" s="849"/>
      <c r="AJ70" s="849"/>
      <c r="AK70" s="849" t="s">
        <v>533</v>
      </c>
      <c r="AL70" s="849"/>
      <c r="AM70" s="849"/>
      <c r="AN70" s="849"/>
      <c r="AO70" s="849"/>
      <c r="AP70" s="849" t="s">
        <v>533</v>
      </c>
      <c r="AQ70" s="849"/>
      <c r="AR70" s="849"/>
      <c r="AS70" s="849"/>
      <c r="AT70" s="849"/>
      <c r="AU70" s="849" t="s">
        <v>533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28671</v>
      </c>
      <c r="R71" s="849"/>
      <c r="S71" s="849"/>
      <c r="T71" s="849"/>
      <c r="U71" s="849"/>
      <c r="V71" s="849">
        <v>28466</v>
      </c>
      <c r="W71" s="849"/>
      <c r="X71" s="849"/>
      <c r="Y71" s="849"/>
      <c r="Z71" s="849"/>
      <c r="AA71" s="849">
        <v>205</v>
      </c>
      <c r="AB71" s="849"/>
      <c r="AC71" s="849"/>
      <c r="AD71" s="849"/>
      <c r="AE71" s="849"/>
      <c r="AF71" s="849">
        <v>205</v>
      </c>
      <c r="AG71" s="849"/>
      <c r="AH71" s="849"/>
      <c r="AI71" s="849"/>
      <c r="AJ71" s="849"/>
      <c r="AK71" s="849">
        <v>256</v>
      </c>
      <c r="AL71" s="849"/>
      <c r="AM71" s="849"/>
      <c r="AN71" s="849"/>
      <c r="AO71" s="849"/>
      <c r="AP71" s="849" t="s">
        <v>533</v>
      </c>
      <c r="AQ71" s="849"/>
      <c r="AR71" s="849"/>
      <c r="AS71" s="849"/>
      <c r="AT71" s="849"/>
      <c r="AU71" s="849" t="s">
        <v>533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10422</v>
      </c>
      <c r="R72" s="849"/>
      <c r="S72" s="849"/>
      <c r="T72" s="849"/>
      <c r="U72" s="849"/>
      <c r="V72" s="849">
        <v>10067</v>
      </c>
      <c r="W72" s="849"/>
      <c r="X72" s="849"/>
      <c r="Y72" s="849"/>
      <c r="Z72" s="849"/>
      <c r="AA72" s="849">
        <v>355</v>
      </c>
      <c r="AB72" s="849"/>
      <c r="AC72" s="849"/>
      <c r="AD72" s="849"/>
      <c r="AE72" s="849"/>
      <c r="AF72" s="849">
        <v>355</v>
      </c>
      <c r="AG72" s="849"/>
      <c r="AH72" s="849"/>
      <c r="AI72" s="849"/>
      <c r="AJ72" s="849"/>
      <c r="AK72" s="849" t="s">
        <v>533</v>
      </c>
      <c r="AL72" s="849"/>
      <c r="AM72" s="849"/>
      <c r="AN72" s="849"/>
      <c r="AO72" s="849"/>
      <c r="AP72" s="849">
        <v>6794</v>
      </c>
      <c r="AQ72" s="849"/>
      <c r="AR72" s="849"/>
      <c r="AS72" s="849"/>
      <c r="AT72" s="849"/>
      <c r="AU72" s="849">
        <v>204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4796</v>
      </c>
      <c r="R73" s="849"/>
      <c r="S73" s="849"/>
      <c r="T73" s="849"/>
      <c r="U73" s="849"/>
      <c r="V73" s="849">
        <v>4735</v>
      </c>
      <c r="W73" s="849"/>
      <c r="X73" s="849"/>
      <c r="Y73" s="849"/>
      <c r="Z73" s="849"/>
      <c r="AA73" s="849">
        <v>61</v>
      </c>
      <c r="AB73" s="849"/>
      <c r="AC73" s="849"/>
      <c r="AD73" s="849"/>
      <c r="AE73" s="849"/>
      <c r="AF73" s="849">
        <v>61</v>
      </c>
      <c r="AG73" s="849"/>
      <c r="AH73" s="849"/>
      <c r="AI73" s="849"/>
      <c r="AJ73" s="849"/>
      <c r="AK73" s="849">
        <v>769</v>
      </c>
      <c r="AL73" s="849"/>
      <c r="AM73" s="849"/>
      <c r="AN73" s="849"/>
      <c r="AO73" s="849"/>
      <c r="AP73" s="849" t="s">
        <v>533</v>
      </c>
      <c r="AQ73" s="849"/>
      <c r="AR73" s="849"/>
      <c r="AS73" s="849"/>
      <c r="AT73" s="849"/>
      <c r="AU73" s="849" t="s">
        <v>533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1269458</v>
      </c>
      <c r="R74" s="849"/>
      <c r="S74" s="849"/>
      <c r="T74" s="849"/>
      <c r="U74" s="849"/>
      <c r="V74" s="849">
        <v>1236628</v>
      </c>
      <c r="W74" s="849"/>
      <c r="X74" s="849"/>
      <c r="Y74" s="849"/>
      <c r="Z74" s="849"/>
      <c r="AA74" s="849">
        <v>32831</v>
      </c>
      <c r="AB74" s="849"/>
      <c r="AC74" s="849"/>
      <c r="AD74" s="849"/>
      <c r="AE74" s="849"/>
      <c r="AF74" s="849">
        <v>32831</v>
      </c>
      <c r="AG74" s="849"/>
      <c r="AH74" s="849"/>
      <c r="AI74" s="849"/>
      <c r="AJ74" s="849"/>
      <c r="AK74" s="849">
        <v>10482</v>
      </c>
      <c r="AL74" s="849"/>
      <c r="AM74" s="849"/>
      <c r="AN74" s="849"/>
      <c r="AO74" s="849"/>
      <c r="AP74" s="849" t="s">
        <v>473</v>
      </c>
      <c r="AQ74" s="849"/>
      <c r="AR74" s="849"/>
      <c r="AS74" s="849"/>
      <c r="AT74" s="849"/>
      <c r="AU74" s="849" t="s">
        <v>473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737</v>
      </c>
      <c r="R75" s="898"/>
      <c r="S75" s="898"/>
      <c r="T75" s="898"/>
      <c r="U75" s="848"/>
      <c r="V75" s="899">
        <v>713</v>
      </c>
      <c r="W75" s="898"/>
      <c r="X75" s="898"/>
      <c r="Y75" s="898"/>
      <c r="Z75" s="848"/>
      <c r="AA75" s="899">
        <v>24</v>
      </c>
      <c r="AB75" s="898"/>
      <c r="AC75" s="898"/>
      <c r="AD75" s="898"/>
      <c r="AE75" s="848"/>
      <c r="AF75" s="899">
        <v>24</v>
      </c>
      <c r="AG75" s="898"/>
      <c r="AH75" s="898"/>
      <c r="AI75" s="898"/>
      <c r="AJ75" s="848"/>
      <c r="AK75" s="849" t="s">
        <v>533</v>
      </c>
      <c r="AL75" s="849"/>
      <c r="AM75" s="849"/>
      <c r="AN75" s="849"/>
      <c r="AO75" s="849"/>
      <c r="AP75" s="849" t="s">
        <v>533</v>
      </c>
      <c r="AQ75" s="849"/>
      <c r="AR75" s="849"/>
      <c r="AS75" s="849"/>
      <c r="AT75" s="849"/>
      <c r="AU75" s="849" t="s">
        <v>533</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367</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33766</v>
      </c>
      <c r="AG88" s="860"/>
      <c r="AH88" s="860"/>
      <c r="AI88" s="860"/>
      <c r="AJ88" s="860"/>
      <c r="AK88" s="857"/>
      <c r="AL88" s="857"/>
      <c r="AM88" s="857"/>
      <c r="AN88" s="857"/>
      <c r="AO88" s="857"/>
      <c r="AP88" s="860">
        <v>6794</v>
      </c>
      <c r="AQ88" s="860"/>
      <c r="AR88" s="860"/>
      <c r="AS88" s="860"/>
      <c r="AT88" s="860"/>
      <c r="AU88" s="860">
        <v>204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473</v>
      </c>
      <c r="CX102" s="868"/>
      <c r="CY102" s="868"/>
      <c r="CZ102" s="868"/>
      <c r="DA102" s="911"/>
      <c r="DB102" s="910">
        <v>664</v>
      </c>
      <c r="DC102" s="868"/>
      <c r="DD102" s="868"/>
      <c r="DE102" s="868"/>
      <c r="DF102" s="911"/>
      <c r="DG102" s="910">
        <v>1607</v>
      </c>
      <c r="DH102" s="868"/>
      <c r="DI102" s="868"/>
      <c r="DJ102" s="868"/>
      <c r="DK102" s="911"/>
      <c r="DL102" s="910" t="s">
        <v>473</v>
      </c>
      <c r="DM102" s="868"/>
      <c r="DN102" s="868"/>
      <c r="DO102" s="868"/>
      <c r="DP102" s="911"/>
      <c r="DQ102" s="910" t="s">
        <v>473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2728167</v>
      </c>
      <c r="AB110" s="920"/>
      <c r="AC110" s="920"/>
      <c r="AD110" s="920"/>
      <c r="AE110" s="921"/>
      <c r="AF110" s="922">
        <v>2513129</v>
      </c>
      <c r="AG110" s="920"/>
      <c r="AH110" s="920"/>
      <c r="AI110" s="920"/>
      <c r="AJ110" s="921"/>
      <c r="AK110" s="922">
        <v>2071029</v>
      </c>
      <c r="AL110" s="920"/>
      <c r="AM110" s="920"/>
      <c r="AN110" s="920"/>
      <c r="AO110" s="921"/>
      <c r="AP110" s="923">
        <v>9.9</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24008531</v>
      </c>
      <c r="BR110" s="957"/>
      <c r="BS110" s="957"/>
      <c r="BT110" s="957"/>
      <c r="BU110" s="957"/>
      <c r="BV110" s="957">
        <v>23139040</v>
      </c>
      <c r="BW110" s="957"/>
      <c r="BX110" s="957"/>
      <c r="BY110" s="957"/>
      <c r="BZ110" s="957"/>
      <c r="CA110" s="957">
        <v>22333869</v>
      </c>
      <c r="CB110" s="957"/>
      <c r="CC110" s="957"/>
      <c r="CD110" s="957"/>
      <c r="CE110" s="957"/>
      <c r="CF110" s="971">
        <v>107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2050456</v>
      </c>
      <c r="BR111" s="950"/>
      <c r="BS111" s="950"/>
      <c r="BT111" s="950"/>
      <c r="BU111" s="950"/>
      <c r="BV111" s="950">
        <v>2146177</v>
      </c>
      <c r="BW111" s="950"/>
      <c r="BX111" s="950"/>
      <c r="BY111" s="950"/>
      <c r="BZ111" s="950"/>
      <c r="CA111" s="950">
        <v>2724006</v>
      </c>
      <c r="CB111" s="950"/>
      <c r="CC111" s="950"/>
      <c r="CD111" s="950"/>
      <c r="CE111" s="950"/>
      <c r="CF111" s="944">
        <v>13</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8395805</v>
      </c>
      <c r="BR112" s="950"/>
      <c r="BS112" s="950"/>
      <c r="BT112" s="950"/>
      <c r="BU112" s="950"/>
      <c r="BV112" s="950">
        <v>7227094</v>
      </c>
      <c r="BW112" s="950"/>
      <c r="BX112" s="950"/>
      <c r="BY112" s="950"/>
      <c r="BZ112" s="950"/>
      <c r="CA112" s="950">
        <v>6129638</v>
      </c>
      <c r="CB112" s="950"/>
      <c r="CC112" s="950"/>
      <c r="CD112" s="950"/>
      <c r="CE112" s="950"/>
      <c r="CF112" s="944">
        <v>29.4</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1660580</v>
      </c>
      <c r="AB113" s="964"/>
      <c r="AC113" s="964"/>
      <c r="AD113" s="964"/>
      <c r="AE113" s="965"/>
      <c r="AF113" s="966">
        <v>1408514</v>
      </c>
      <c r="AG113" s="964"/>
      <c r="AH113" s="964"/>
      <c r="AI113" s="964"/>
      <c r="AJ113" s="965"/>
      <c r="AK113" s="966">
        <v>1355232</v>
      </c>
      <c r="AL113" s="964"/>
      <c r="AM113" s="964"/>
      <c r="AN113" s="964"/>
      <c r="AO113" s="965"/>
      <c r="AP113" s="967">
        <v>6.5</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317123</v>
      </c>
      <c r="BR113" s="950"/>
      <c r="BS113" s="950"/>
      <c r="BT113" s="950"/>
      <c r="BU113" s="950"/>
      <c r="BV113" s="950">
        <v>264948</v>
      </c>
      <c r="BW113" s="950"/>
      <c r="BX113" s="950"/>
      <c r="BY113" s="950"/>
      <c r="BZ113" s="950"/>
      <c r="CA113" s="950">
        <v>203815</v>
      </c>
      <c r="CB113" s="950"/>
      <c r="CC113" s="950"/>
      <c r="CD113" s="950"/>
      <c r="CE113" s="950"/>
      <c r="CF113" s="944">
        <v>1</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61302</v>
      </c>
      <c r="AB114" s="989"/>
      <c r="AC114" s="989"/>
      <c r="AD114" s="989"/>
      <c r="AE114" s="990"/>
      <c r="AF114" s="991">
        <v>51531</v>
      </c>
      <c r="AG114" s="989"/>
      <c r="AH114" s="989"/>
      <c r="AI114" s="989"/>
      <c r="AJ114" s="990"/>
      <c r="AK114" s="991">
        <v>48840</v>
      </c>
      <c r="AL114" s="989"/>
      <c r="AM114" s="989"/>
      <c r="AN114" s="989"/>
      <c r="AO114" s="990"/>
      <c r="AP114" s="992">
        <v>0.2</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5288657</v>
      </c>
      <c r="BR114" s="950"/>
      <c r="BS114" s="950"/>
      <c r="BT114" s="950"/>
      <c r="BU114" s="950"/>
      <c r="BV114" s="950">
        <v>5062237</v>
      </c>
      <c r="BW114" s="950"/>
      <c r="BX114" s="950"/>
      <c r="BY114" s="950"/>
      <c r="BZ114" s="950"/>
      <c r="CA114" s="950">
        <v>4849453</v>
      </c>
      <c r="CB114" s="950"/>
      <c r="CC114" s="950"/>
      <c r="CD114" s="950"/>
      <c r="CE114" s="950"/>
      <c r="CF114" s="944">
        <v>23.2</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92271</v>
      </c>
      <c r="AB115" s="964"/>
      <c r="AC115" s="964"/>
      <c r="AD115" s="964"/>
      <c r="AE115" s="965"/>
      <c r="AF115" s="966">
        <v>183614</v>
      </c>
      <c r="AG115" s="964"/>
      <c r="AH115" s="964"/>
      <c r="AI115" s="964"/>
      <c r="AJ115" s="965"/>
      <c r="AK115" s="966">
        <v>127058</v>
      </c>
      <c r="AL115" s="964"/>
      <c r="AM115" s="964"/>
      <c r="AN115" s="964"/>
      <c r="AO115" s="965"/>
      <c r="AP115" s="967">
        <v>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1504719</v>
      </c>
      <c r="DH115" s="989"/>
      <c r="DI115" s="989"/>
      <c r="DJ115" s="989"/>
      <c r="DK115" s="990"/>
      <c r="DL115" s="991">
        <v>1676976</v>
      </c>
      <c r="DM115" s="989"/>
      <c r="DN115" s="989"/>
      <c r="DO115" s="989"/>
      <c r="DP115" s="990"/>
      <c r="DQ115" s="991">
        <v>2328964</v>
      </c>
      <c r="DR115" s="989"/>
      <c r="DS115" s="989"/>
      <c r="DT115" s="989"/>
      <c r="DU115" s="990"/>
      <c r="DV115" s="992">
        <v>11.2</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4376</v>
      </c>
      <c r="AB116" s="989"/>
      <c r="AC116" s="989"/>
      <c r="AD116" s="989"/>
      <c r="AE116" s="990"/>
      <c r="AF116" s="991">
        <v>1367</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545737</v>
      </c>
      <c r="DH116" s="989"/>
      <c r="DI116" s="989"/>
      <c r="DJ116" s="989"/>
      <c r="DK116" s="990"/>
      <c r="DL116" s="991">
        <v>469201</v>
      </c>
      <c r="DM116" s="989"/>
      <c r="DN116" s="989"/>
      <c r="DO116" s="989"/>
      <c r="DP116" s="990"/>
      <c r="DQ116" s="991">
        <v>395042</v>
      </c>
      <c r="DR116" s="989"/>
      <c r="DS116" s="989"/>
      <c r="DT116" s="989"/>
      <c r="DU116" s="990"/>
      <c r="DV116" s="992">
        <v>1.9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4546696</v>
      </c>
      <c r="AB117" s="996"/>
      <c r="AC117" s="996"/>
      <c r="AD117" s="996"/>
      <c r="AE117" s="997"/>
      <c r="AF117" s="995">
        <v>4158155</v>
      </c>
      <c r="AG117" s="996"/>
      <c r="AH117" s="996"/>
      <c r="AI117" s="996"/>
      <c r="AJ117" s="997"/>
      <c r="AK117" s="995">
        <v>3602159</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40060572</v>
      </c>
      <c r="BR118" s="1016"/>
      <c r="BS118" s="1016"/>
      <c r="BT118" s="1016"/>
      <c r="BU118" s="1016"/>
      <c r="BV118" s="1016">
        <v>37839496</v>
      </c>
      <c r="BW118" s="1016"/>
      <c r="BX118" s="1016"/>
      <c r="BY118" s="1016"/>
      <c r="BZ118" s="1016"/>
      <c r="CA118" s="1016">
        <v>36240781</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3298827</v>
      </c>
      <c r="BR119" s="957"/>
      <c r="BS119" s="957"/>
      <c r="BT119" s="957"/>
      <c r="BU119" s="957"/>
      <c r="BV119" s="957">
        <v>4238789</v>
      </c>
      <c r="BW119" s="957"/>
      <c r="BX119" s="957"/>
      <c r="BY119" s="957"/>
      <c r="BZ119" s="957"/>
      <c r="CA119" s="957">
        <v>4575208</v>
      </c>
      <c r="CB119" s="957"/>
      <c r="CC119" s="957"/>
      <c r="CD119" s="957"/>
      <c r="CE119" s="957"/>
      <c r="CF119" s="971">
        <v>21.9</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15861261</v>
      </c>
      <c r="BR120" s="950"/>
      <c r="BS120" s="950"/>
      <c r="BT120" s="950"/>
      <c r="BU120" s="950"/>
      <c r="BV120" s="950">
        <v>15495238</v>
      </c>
      <c r="BW120" s="950"/>
      <c r="BX120" s="950"/>
      <c r="BY120" s="950"/>
      <c r="BZ120" s="950"/>
      <c r="CA120" s="950">
        <v>15940657</v>
      </c>
      <c r="CB120" s="950"/>
      <c r="CC120" s="950"/>
      <c r="CD120" s="950"/>
      <c r="CE120" s="950"/>
      <c r="CF120" s="944">
        <v>76.3</v>
      </c>
      <c r="CG120" s="945"/>
      <c r="CH120" s="945"/>
      <c r="CI120" s="945"/>
      <c r="CJ120" s="945"/>
      <c r="CK120" s="1043" t="s">
        <v>433</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8395805</v>
      </c>
      <c r="DH120" s="957"/>
      <c r="DI120" s="957"/>
      <c r="DJ120" s="957"/>
      <c r="DK120" s="957"/>
      <c r="DL120" s="957">
        <v>7227094</v>
      </c>
      <c r="DM120" s="957"/>
      <c r="DN120" s="957"/>
      <c r="DO120" s="957"/>
      <c r="DP120" s="957"/>
      <c r="DQ120" s="957">
        <v>6129638</v>
      </c>
      <c r="DR120" s="957"/>
      <c r="DS120" s="957"/>
      <c r="DT120" s="957"/>
      <c r="DU120" s="957"/>
      <c r="DV120" s="958">
        <v>29.4</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22552340</v>
      </c>
      <c r="BR121" s="1016"/>
      <c r="BS121" s="1016"/>
      <c r="BT121" s="1016"/>
      <c r="BU121" s="1016"/>
      <c r="BV121" s="1016">
        <v>20913713</v>
      </c>
      <c r="BW121" s="1016"/>
      <c r="BX121" s="1016"/>
      <c r="BY121" s="1016"/>
      <c r="BZ121" s="1016"/>
      <c r="CA121" s="1016">
        <v>19024028</v>
      </c>
      <c r="CB121" s="1016"/>
      <c r="CC121" s="1016"/>
      <c r="CD121" s="1016"/>
      <c r="CE121" s="1016"/>
      <c r="CF121" s="1054">
        <v>91.1</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436</v>
      </c>
      <c r="BP122" s="1024"/>
      <c r="BQ122" s="1064">
        <v>41712428</v>
      </c>
      <c r="BR122" s="1065"/>
      <c r="BS122" s="1065"/>
      <c r="BT122" s="1065"/>
      <c r="BU122" s="1065"/>
      <c r="BV122" s="1065">
        <v>40647740</v>
      </c>
      <c r="BW122" s="1065"/>
      <c r="BX122" s="1065"/>
      <c r="BY122" s="1065"/>
      <c r="BZ122" s="1065"/>
      <c r="CA122" s="1065">
        <v>39539893</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80560</v>
      </c>
      <c r="AB123" s="989"/>
      <c r="AC123" s="989"/>
      <c r="AD123" s="989"/>
      <c r="AE123" s="990"/>
      <c r="AF123" s="991">
        <v>76536</v>
      </c>
      <c r="AG123" s="989"/>
      <c r="AH123" s="989"/>
      <c r="AI123" s="989"/>
      <c r="AJ123" s="990"/>
      <c r="AK123" s="991">
        <v>74159</v>
      </c>
      <c r="AL123" s="989"/>
      <c r="AM123" s="989"/>
      <c r="AN123" s="989"/>
      <c r="AO123" s="990"/>
      <c r="AP123" s="992">
        <v>0.4</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11711</v>
      </c>
      <c r="AB126" s="989"/>
      <c r="AC126" s="989"/>
      <c r="AD126" s="989"/>
      <c r="AE126" s="990"/>
      <c r="AF126" s="991">
        <v>107078</v>
      </c>
      <c r="AG126" s="989"/>
      <c r="AH126" s="989"/>
      <c r="AI126" s="989"/>
      <c r="AJ126" s="990"/>
      <c r="AK126" s="991">
        <v>52899</v>
      </c>
      <c r="AL126" s="989"/>
      <c r="AM126" s="989"/>
      <c r="AN126" s="989"/>
      <c r="AO126" s="990"/>
      <c r="AP126" s="992">
        <v>0.3</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447</v>
      </c>
      <c r="AY127" s="917"/>
      <c r="AZ127" s="917"/>
      <c r="BA127" s="917"/>
      <c r="BB127" s="917"/>
      <c r="BC127" s="917"/>
      <c r="BD127" s="917"/>
      <c r="BE127" s="918"/>
      <c r="BF127" s="1071" t="s">
        <v>108</v>
      </c>
      <c r="BG127" s="1072"/>
      <c r="BH127" s="1072"/>
      <c r="BI127" s="1072"/>
      <c r="BJ127" s="1072"/>
      <c r="BK127" s="1072"/>
      <c r="BL127" s="1081"/>
      <c r="BM127" s="1071">
        <v>12.2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449</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1509013</v>
      </c>
      <c r="AB128" s="1120"/>
      <c r="AC128" s="1120"/>
      <c r="AD128" s="1120"/>
      <c r="AE128" s="1121"/>
      <c r="AF128" s="1122">
        <v>1718602</v>
      </c>
      <c r="AG128" s="1120"/>
      <c r="AH128" s="1120"/>
      <c r="AI128" s="1120"/>
      <c r="AJ128" s="1121"/>
      <c r="AK128" s="1122">
        <v>1494940</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108</v>
      </c>
      <c r="BG128" s="1097"/>
      <c r="BH128" s="1097"/>
      <c r="BI128" s="1097"/>
      <c r="BJ128" s="1097"/>
      <c r="BK128" s="1097"/>
      <c r="BL128" s="1098"/>
      <c r="BM128" s="1096">
        <v>17.2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22910161</v>
      </c>
      <c r="AB129" s="989"/>
      <c r="AC129" s="989"/>
      <c r="AD129" s="989"/>
      <c r="AE129" s="990"/>
      <c r="AF129" s="991">
        <v>22905241</v>
      </c>
      <c r="AG129" s="989"/>
      <c r="AH129" s="989"/>
      <c r="AI129" s="989"/>
      <c r="AJ129" s="990"/>
      <c r="AK129" s="991">
        <v>23340717</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-0.8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2853655</v>
      </c>
      <c r="AB130" s="989"/>
      <c r="AC130" s="989"/>
      <c r="AD130" s="989"/>
      <c r="AE130" s="990"/>
      <c r="AF130" s="991">
        <v>2808560</v>
      </c>
      <c r="AG130" s="989"/>
      <c r="AH130" s="989"/>
      <c r="AI130" s="989"/>
      <c r="AJ130" s="990"/>
      <c r="AK130" s="991">
        <v>2460079</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20056506</v>
      </c>
      <c r="AB131" s="1028"/>
      <c r="AC131" s="1028"/>
      <c r="AD131" s="1028"/>
      <c r="AE131" s="1029"/>
      <c r="AF131" s="1030">
        <v>20096681</v>
      </c>
      <c r="AG131" s="1028"/>
      <c r="AH131" s="1028"/>
      <c r="AI131" s="1028"/>
      <c r="AJ131" s="1029"/>
      <c r="AK131" s="1030">
        <v>20880638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0.91754647</v>
      </c>
      <c r="AB132" s="1134"/>
      <c r="AC132" s="1134"/>
      <c r="AD132" s="1134"/>
      <c r="AE132" s="1135"/>
      <c r="AF132" s="1136">
        <v>-1.836158916</v>
      </c>
      <c r="AG132" s="1134"/>
      <c r="AH132" s="1134"/>
      <c r="AI132" s="1134"/>
      <c r="AJ132" s="1135"/>
      <c r="AK132" s="1136">
        <v>-1.689889411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2.7</v>
      </c>
      <c r="AB133" s="1141"/>
      <c r="AC133" s="1141"/>
      <c r="AD133" s="1141"/>
      <c r="AE133" s="1142"/>
      <c r="AF133" s="1140">
        <v>1</v>
      </c>
      <c r="AG133" s="1141"/>
      <c r="AH133" s="1141"/>
      <c r="AI133" s="1141"/>
      <c r="AJ133" s="1142"/>
      <c r="AK133" s="1140">
        <v>-0.8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7" t="s">
        <v>464</v>
      </c>
      <c r="L7" s="254"/>
      <c r="M7" s="255" t="s">
        <v>465</v>
      </c>
      <c r="N7" s="256"/>
    </row>
    <row r="8" spans="1:16" x14ac:dyDescent="0.15">
      <c r="A8" s="248"/>
      <c r="B8" s="244"/>
      <c r="C8" s="244"/>
      <c r="D8" s="244"/>
      <c r="E8" s="244"/>
      <c r="F8" s="244"/>
      <c r="G8" s="257"/>
      <c r="H8" s="258"/>
      <c r="I8" s="258"/>
      <c r="J8" s="259"/>
      <c r="K8" s="1148"/>
      <c r="L8" s="260" t="s">
        <v>466</v>
      </c>
      <c r="M8" s="261" t="s">
        <v>467</v>
      </c>
      <c r="N8" s="262" t="s">
        <v>468</v>
      </c>
    </row>
    <row r="9" spans="1:16" x14ac:dyDescent="0.15">
      <c r="A9" s="248"/>
      <c r="B9" s="244"/>
      <c r="C9" s="244"/>
      <c r="D9" s="244"/>
      <c r="E9" s="244"/>
      <c r="F9" s="244"/>
      <c r="G9" s="1149" t="s">
        <v>469</v>
      </c>
      <c r="H9" s="1150"/>
      <c r="I9" s="1150"/>
      <c r="J9" s="1151"/>
      <c r="K9" s="263">
        <v>6910194</v>
      </c>
      <c r="L9" s="264">
        <v>57614</v>
      </c>
      <c r="M9" s="265">
        <v>59425</v>
      </c>
      <c r="N9" s="266">
        <v>-3</v>
      </c>
    </row>
    <row r="10" spans="1:16" x14ac:dyDescent="0.15">
      <c r="A10" s="248"/>
      <c r="B10" s="244"/>
      <c r="C10" s="244"/>
      <c r="D10" s="244"/>
      <c r="E10" s="244"/>
      <c r="F10" s="244"/>
      <c r="G10" s="1149" t="s">
        <v>470</v>
      </c>
      <c r="H10" s="1150"/>
      <c r="I10" s="1150"/>
      <c r="J10" s="1151"/>
      <c r="K10" s="267">
        <v>284068</v>
      </c>
      <c r="L10" s="268">
        <v>2368</v>
      </c>
      <c r="M10" s="269">
        <v>4056</v>
      </c>
      <c r="N10" s="270">
        <v>-41.6</v>
      </c>
    </row>
    <row r="11" spans="1:16" ht="13.5" customHeight="1" x14ac:dyDescent="0.15">
      <c r="A11" s="248"/>
      <c r="B11" s="244"/>
      <c r="C11" s="244"/>
      <c r="D11" s="244"/>
      <c r="E11" s="244"/>
      <c r="F11" s="244"/>
      <c r="G11" s="1149" t="s">
        <v>471</v>
      </c>
      <c r="H11" s="1150"/>
      <c r="I11" s="1150"/>
      <c r="J11" s="1151"/>
      <c r="K11" s="267">
        <v>50967</v>
      </c>
      <c r="L11" s="268">
        <v>425</v>
      </c>
      <c r="M11" s="269">
        <v>4833</v>
      </c>
      <c r="N11" s="270">
        <v>-91.2</v>
      </c>
    </row>
    <row r="12" spans="1:16" ht="13.5" customHeight="1" x14ac:dyDescent="0.15">
      <c r="A12" s="248"/>
      <c r="B12" s="244"/>
      <c r="C12" s="244"/>
      <c r="D12" s="244"/>
      <c r="E12" s="244"/>
      <c r="F12" s="244"/>
      <c r="G12" s="1149" t="s">
        <v>472</v>
      </c>
      <c r="H12" s="1150"/>
      <c r="I12" s="1150"/>
      <c r="J12" s="1151"/>
      <c r="K12" s="267" t="s">
        <v>473</v>
      </c>
      <c r="L12" s="268" t="s">
        <v>473</v>
      </c>
      <c r="M12" s="269">
        <v>359</v>
      </c>
      <c r="N12" s="270" t="s">
        <v>473</v>
      </c>
    </row>
    <row r="13" spans="1:16" ht="13.5" customHeight="1" x14ac:dyDescent="0.15">
      <c r="A13" s="248"/>
      <c r="B13" s="244"/>
      <c r="C13" s="244"/>
      <c r="D13" s="244"/>
      <c r="E13" s="244"/>
      <c r="F13" s="244"/>
      <c r="G13" s="1149" t="s">
        <v>474</v>
      </c>
      <c r="H13" s="1150"/>
      <c r="I13" s="1150"/>
      <c r="J13" s="1151"/>
      <c r="K13" s="267" t="s">
        <v>473</v>
      </c>
      <c r="L13" s="268" t="s">
        <v>473</v>
      </c>
      <c r="M13" s="269" t="s">
        <v>473</v>
      </c>
      <c r="N13" s="270" t="s">
        <v>473</v>
      </c>
    </row>
    <row r="14" spans="1:16" ht="13.5" customHeight="1" x14ac:dyDescent="0.15">
      <c r="A14" s="248"/>
      <c r="B14" s="244"/>
      <c r="C14" s="244"/>
      <c r="D14" s="244"/>
      <c r="E14" s="244"/>
      <c r="F14" s="244"/>
      <c r="G14" s="1149" t="s">
        <v>475</v>
      </c>
      <c r="H14" s="1150"/>
      <c r="I14" s="1150"/>
      <c r="J14" s="1151"/>
      <c r="K14" s="267">
        <v>320666</v>
      </c>
      <c r="L14" s="268">
        <v>2674</v>
      </c>
      <c r="M14" s="269">
        <v>2483</v>
      </c>
      <c r="N14" s="270">
        <v>7.7</v>
      </c>
    </row>
    <row r="15" spans="1:16" ht="13.5" customHeight="1" x14ac:dyDescent="0.15">
      <c r="A15" s="248"/>
      <c r="B15" s="244"/>
      <c r="C15" s="244"/>
      <c r="D15" s="244"/>
      <c r="E15" s="244"/>
      <c r="F15" s="244"/>
      <c r="G15" s="1149" t="s">
        <v>476</v>
      </c>
      <c r="H15" s="1150"/>
      <c r="I15" s="1150"/>
      <c r="J15" s="1151"/>
      <c r="K15" s="267">
        <v>20919</v>
      </c>
      <c r="L15" s="268">
        <v>174</v>
      </c>
      <c r="M15" s="269">
        <v>1661</v>
      </c>
      <c r="N15" s="270">
        <v>-89.5</v>
      </c>
    </row>
    <row r="16" spans="1:16" x14ac:dyDescent="0.15">
      <c r="A16" s="248"/>
      <c r="B16" s="244"/>
      <c r="C16" s="244"/>
      <c r="D16" s="244"/>
      <c r="E16" s="244"/>
      <c r="F16" s="244"/>
      <c r="G16" s="1152" t="s">
        <v>477</v>
      </c>
      <c r="H16" s="1153"/>
      <c r="I16" s="1153"/>
      <c r="J16" s="1154"/>
      <c r="K16" s="268">
        <v>-463489</v>
      </c>
      <c r="L16" s="268">
        <v>-3864</v>
      </c>
      <c r="M16" s="269">
        <v>-5705</v>
      </c>
      <c r="N16" s="270">
        <v>-32.299999999999997</v>
      </c>
    </row>
    <row r="17" spans="1:16" x14ac:dyDescent="0.15">
      <c r="A17" s="248"/>
      <c r="B17" s="244"/>
      <c r="C17" s="244"/>
      <c r="D17" s="244"/>
      <c r="E17" s="244"/>
      <c r="F17" s="244"/>
      <c r="G17" s="1152" t="s">
        <v>168</v>
      </c>
      <c r="H17" s="1153"/>
      <c r="I17" s="1153"/>
      <c r="J17" s="1154"/>
      <c r="K17" s="268">
        <v>7123325</v>
      </c>
      <c r="L17" s="268">
        <v>59391</v>
      </c>
      <c r="M17" s="269">
        <v>67113</v>
      </c>
      <c r="N17" s="270">
        <v>-11.5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44" t="s">
        <v>482</v>
      </c>
      <c r="H21" s="1145"/>
      <c r="I21" s="1145"/>
      <c r="J21" s="1146"/>
      <c r="K21" s="280">
        <v>5.07</v>
      </c>
      <c r="L21" s="281">
        <v>6.44</v>
      </c>
      <c r="M21" s="282">
        <v>-1.37</v>
      </c>
      <c r="N21" s="249"/>
      <c r="O21" s="283"/>
      <c r="P21" s="279"/>
    </row>
    <row r="22" spans="1:16" s="284" customFormat="1" x14ac:dyDescent="0.15">
      <c r="A22" s="279"/>
      <c r="B22" s="249"/>
      <c r="C22" s="249"/>
      <c r="D22" s="249"/>
      <c r="E22" s="249"/>
      <c r="F22" s="249"/>
      <c r="G22" s="1144" t="s">
        <v>483</v>
      </c>
      <c r="H22" s="1145"/>
      <c r="I22" s="1145"/>
      <c r="J22" s="1146"/>
      <c r="K22" s="285">
        <v>101</v>
      </c>
      <c r="L22" s="286">
        <v>98.9</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7" t="s">
        <v>464</v>
      </c>
      <c r="L30" s="254"/>
      <c r="M30" s="255" t="s">
        <v>465</v>
      </c>
      <c r="N30" s="256"/>
    </row>
    <row r="31" spans="1:16" x14ac:dyDescent="0.15">
      <c r="A31" s="248"/>
      <c r="B31" s="244"/>
      <c r="C31" s="244"/>
      <c r="D31" s="244"/>
      <c r="E31" s="244"/>
      <c r="F31" s="244"/>
      <c r="G31" s="257"/>
      <c r="H31" s="258"/>
      <c r="I31" s="258"/>
      <c r="J31" s="259"/>
      <c r="K31" s="1148"/>
      <c r="L31" s="260" t="s">
        <v>466</v>
      </c>
      <c r="M31" s="261" t="s">
        <v>467</v>
      </c>
      <c r="N31" s="262" t="s">
        <v>468</v>
      </c>
    </row>
    <row r="32" spans="1:16" ht="27" customHeight="1" x14ac:dyDescent="0.15">
      <c r="A32" s="248"/>
      <c r="B32" s="244"/>
      <c r="C32" s="244"/>
      <c r="D32" s="244"/>
      <c r="E32" s="244"/>
      <c r="F32" s="244"/>
      <c r="G32" s="1160" t="s">
        <v>487</v>
      </c>
      <c r="H32" s="1161"/>
      <c r="I32" s="1161"/>
      <c r="J32" s="1162"/>
      <c r="K32" s="294">
        <v>2071029</v>
      </c>
      <c r="L32" s="294">
        <v>17267</v>
      </c>
      <c r="M32" s="295">
        <v>38730</v>
      </c>
      <c r="N32" s="296">
        <v>-55.4</v>
      </c>
    </row>
    <row r="33" spans="1:16" ht="13.5" customHeight="1" x14ac:dyDescent="0.15">
      <c r="A33" s="248"/>
      <c r="B33" s="244"/>
      <c r="C33" s="244"/>
      <c r="D33" s="244"/>
      <c r="E33" s="244"/>
      <c r="F33" s="244"/>
      <c r="G33" s="1160" t="s">
        <v>488</v>
      </c>
      <c r="H33" s="1161"/>
      <c r="I33" s="1161"/>
      <c r="J33" s="1162"/>
      <c r="K33" s="294" t="s">
        <v>473</v>
      </c>
      <c r="L33" s="294" t="s">
        <v>473</v>
      </c>
      <c r="M33" s="295" t="s">
        <v>473</v>
      </c>
      <c r="N33" s="296" t="s">
        <v>473</v>
      </c>
    </row>
    <row r="34" spans="1:16" ht="27" customHeight="1" x14ac:dyDescent="0.15">
      <c r="A34" s="248"/>
      <c r="B34" s="244"/>
      <c r="C34" s="244"/>
      <c r="D34" s="244"/>
      <c r="E34" s="244"/>
      <c r="F34" s="244"/>
      <c r="G34" s="1160" t="s">
        <v>489</v>
      </c>
      <c r="H34" s="1161"/>
      <c r="I34" s="1161"/>
      <c r="J34" s="1162"/>
      <c r="K34" s="294" t="s">
        <v>473</v>
      </c>
      <c r="L34" s="294" t="s">
        <v>473</v>
      </c>
      <c r="M34" s="295">
        <v>20</v>
      </c>
      <c r="N34" s="296" t="s">
        <v>473</v>
      </c>
    </row>
    <row r="35" spans="1:16" ht="27" customHeight="1" x14ac:dyDescent="0.15">
      <c r="A35" s="248"/>
      <c r="B35" s="244"/>
      <c r="C35" s="244"/>
      <c r="D35" s="244"/>
      <c r="E35" s="244"/>
      <c r="F35" s="244"/>
      <c r="G35" s="1160" t="s">
        <v>490</v>
      </c>
      <c r="H35" s="1161"/>
      <c r="I35" s="1161"/>
      <c r="J35" s="1162"/>
      <c r="K35" s="294">
        <v>1355232</v>
      </c>
      <c r="L35" s="294">
        <v>11299</v>
      </c>
      <c r="M35" s="295">
        <v>9869</v>
      </c>
      <c r="N35" s="296">
        <v>14.5</v>
      </c>
    </row>
    <row r="36" spans="1:16" ht="27" customHeight="1" x14ac:dyDescent="0.15">
      <c r="A36" s="248"/>
      <c r="B36" s="244"/>
      <c r="C36" s="244"/>
      <c r="D36" s="244"/>
      <c r="E36" s="244"/>
      <c r="F36" s="244"/>
      <c r="G36" s="1160" t="s">
        <v>491</v>
      </c>
      <c r="H36" s="1161"/>
      <c r="I36" s="1161"/>
      <c r="J36" s="1162"/>
      <c r="K36" s="294">
        <v>48840</v>
      </c>
      <c r="L36" s="294">
        <v>407</v>
      </c>
      <c r="M36" s="295">
        <v>1414</v>
      </c>
      <c r="N36" s="296">
        <v>-71.2</v>
      </c>
    </row>
    <row r="37" spans="1:16" ht="13.5" customHeight="1" x14ac:dyDescent="0.15">
      <c r="A37" s="248"/>
      <c r="B37" s="244"/>
      <c r="C37" s="244"/>
      <c r="D37" s="244"/>
      <c r="E37" s="244"/>
      <c r="F37" s="244"/>
      <c r="G37" s="1160" t="s">
        <v>492</v>
      </c>
      <c r="H37" s="1161"/>
      <c r="I37" s="1161"/>
      <c r="J37" s="1162"/>
      <c r="K37" s="294">
        <v>127058</v>
      </c>
      <c r="L37" s="294">
        <v>1059</v>
      </c>
      <c r="M37" s="295">
        <v>1206</v>
      </c>
      <c r="N37" s="296">
        <v>-12.2</v>
      </c>
    </row>
    <row r="38" spans="1:16" ht="27" customHeight="1" x14ac:dyDescent="0.15">
      <c r="A38" s="248"/>
      <c r="B38" s="244"/>
      <c r="C38" s="244"/>
      <c r="D38" s="244"/>
      <c r="E38" s="244"/>
      <c r="F38" s="244"/>
      <c r="G38" s="1163" t="s">
        <v>493</v>
      </c>
      <c r="H38" s="1164"/>
      <c r="I38" s="1164"/>
      <c r="J38" s="1165"/>
      <c r="K38" s="297" t="s">
        <v>473</v>
      </c>
      <c r="L38" s="297" t="s">
        <v>473</v>
      </c>
      <c r="M38" s="298">
        <v>1</v>
      </c>
      <c r="N38" s="299" t="s">
        <v>473</v>
      </c>
      <c r="O38" s="293"/>
    </row>
    <row r="39" spans="1:16" x14ac:dyDescent="0.15">
      <c r="A39" s="248"/>
      <c r="B39" s="244"/>
      <c r="C39" s="244"/>
      <c r="D39" s="244"/>
      <c r="E39" s="244"/>
      <c r="F39" s="244"/>
      <c r="G39" s="1163" t="s">
        <v>494</v>
      </c>
      <c r="H39" s="1164"/>
      <c r="I39" s="1164"/>
      <c r="J39" s="1165"/>
      <c r="K39" s="300">
        <v>-1494940</v>
      </c>
      <c r="L39" s="300">
        <v>-12464</v>
      </c>
      <c r="M39" s="301">
        <v>-5887</v>
      </c>
      <c r="N39" s="302">
        <v>111.7</v>
      </c>
      <c r="O39" s="293"/>
    </row>
    <row r="40" spans="1:16" ht="27" customHeight="1" x14ac:dyDescent="0.15">
      <c r="A40" s="248"/>
      <c r="B40" s="244"/>
      <c r="C40" s="244"/>
      <c r="D40" s="244"/>
      <c r="E40" s="244"/>
      <c r="F40" s="244"/>
      <c r="G40" s="1160" t="s">
        <v>495</v>
      </c>
      <c r="H40" s="1161"/>
      <c r="I40" s="1161"/>
      <c r="J40" s="1162"/>
      <c r="K40" s="300">
        <v>-2460079</v>
      </c>
      <c r="L40" s="300">
        <v>-20511</v>
      </c>
      <c r="M40" s="301">
        <v>-31918</v>
      </c>
      <c r="N40" s="302">
        <v>-35.700000000000003</v>
      </c>
      <c r="O40" s="293"/>
    </row>
    <row r="41" spans="1:16" x14ac:dyDescent="0.15">
      <c r="A41" s="248"/>
      <c r="B41" s="244"/>
      <c r="C41" s="244"/>
      <c r="D41" s="244"/>
      <c r="E41" s="244"/>
      <c r="F41" s="244"/>
      <c r="G41" s="1166" t="s">
        <v>279</v>
      </c>
      <c r="H41" s="1167"/>
      <c r="I41" s="1167"/>
      <c r="J41" s="1168"/>
      <c r="K41" s="294">
        <v>-352860</v>
      </c>
      <c r="L41" s="300">
        <v>-2942</v>
      </c>
      <c r="M41" s="301">
        <v>13436</v>
      </c>
      <c r="N41" s="302">
        <v>-121.9</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55" t="s">
        <v>464</v>
      </c>
      <c r="J49" s="1157" t="s">
        <v>499</v>
      </c>
      <c r="K49" s="1158"/>
      <c r="L49" s="1158"/>
      <c r="M49" s="1158"/>
      <c r="N49" s="1159"/>
    </row>
    <row r="50" spans="1:14" x14ac:dyDescent="0.15">
      <c r="A50" s="248"/>
      <c r="B50" s="244"/>
      <c r="C50" s="244"/>
      <c r="D50" s="244"/>
      <c r="E50" s="244"/>
      <c r="F50" s="244"/>
      <c r="G50" s="312"/>
      <c r="H50" s="313"/>
      <c r="I50" s="1156"/>
      <c r="J50" s="314" t="s">
        <v>500</v>
      </c>
      <c r="K50" s="315" t="s">
        <v>501</v>
      </c>
      <c r="L50" s="316" t="s">
        <v>502</v>
      </c>
      <c r="M50" s="317" t="s">
        <v>503</v>
      </c>
      <c r="N50" s="318" t="s">
        <v>504</v>
      </c>
    </row>
    <row r="51" spans="1:14" x14ac:dyDescent="0.15">
      <c r="A51" s="248"/>
      <c r="B51" s="244"/>
      <c r="C51" s="244"/>
      <c r="D51" s="244"/>
      <c r="E51" s="244"/>
      <c r="F51" s="244"/>
      <c r="G51" s="310" t="s">
        <v>505</v>
      </c>
      <c r="H51" s="311"/>
      <c r="I51" s="319">
        <v>4031413</v>
      </c>
      <c r="J51" s="320">
        <v>34900</v>
      </c>
      <c r="K51" s="321">
        <v>-26.9</v>
      </c>
      <c r="L51" s="322">
        <v>41433</v>
      </c>
      <c r="M51" s="323">
        <v>15.2</v>
      </c>
      <c r="N51" s="324">
        <v>-42.1</v>
      </c>
    </row>
    <row r="52" spans="1:14" x14ac:dyDescent="0.15">
      <c r="A52" s="248"/>
      <c r="B52" s="244"/>
      <c r="C52" s="244"/>
      <c r="D52" s="244"/>
      <c r="E52" s="244"/>
      <c r="F52" s="244"/>
      <c r="G52" s="325"/>
      <c r="H52" s="326" t="s">
        <v>506</v>
      </c>
      <c r="I52" s="327">
        <v>997710</v>
      </c>
      <c r="J52" s="328">
        <v>8637</v>
      </c>
      <c r="K52" s="329">
        <v>-68.5</v>
      </c>
      <c r="L52" s="330">
        <v>22351</v>
      </c>
      <c r="M52" s="331">
        <v>11</v>
      </c>
      <c r="N52" s="332">
        <v>-79.5</v>
      </c>
    </row>
    <row r="53" spans="1:14" x14ac:dyDescent="0.15">
      <c r="A53" s="248"/>
      <c r="B53" s="244"/>
      <c r="C53" s="244"/>
      <c r="D53" s="244"/>
      <c r="E53" s="244"/>
      <c r="F53" s="244"/>
      <c r="G53" s="310" t="s">
        <v>507</v>
      </c>
      <c r="H53" s="311"/>
      <c r="I53" s="319">
        <v>8802827</v>
      </c>
      <c r="J53" s="320">
        <v>74480</v>
      </c>
      <c r="K53" s="321">
        <v>113.4</v>
      </c>
      <c r="L53" s="322">
        <v>43493</v>
      </c>
      <c r="M53" s="323">
        <v>5</v>
      </c>
      <c r="N53" s="324">
        <v>108.4</v>
      </c>
    </row>
    <row r="54" spans="1:14" x14ac:dyDescent="0.15">
      <c r="A54" s="248"/>
      <c r="B54" s="244"/>
      <c r="C54" s="244"/>
      <c r="D54" s="244"/>
      <c r="E54" s="244"/>
      <c r="F54" s="244"/>
      <c r="G54" s="325"/>
      <c r="H54" s="326" t="s">
        <v>506</v>
      </c>
      <c r="I54" s="327">
        <v>4857957</v>
      </c>
      <c r="J54" s="328">
        <v>41103</v>
      </c>
      <c r="K54" s="329">
        <v>375.9</v>
      </c>
      <c r="L54" s="330">
        <v>23254</v>
      </c>
      <c r="M54" s="331">
        <v>4</v>
      </c>
      <c r="N54" s="332">
        <v>371.9</v>
      </c>
    </row>
    <row r="55" spans="1:14" x14ac:dyDescent="0.15">
      <c r="A55" s="248"/>
      <c r="B55" s="244"/>
      <c r="C55" s="244"/>
      <c r="D55" s="244"/>
      <c r="E55" s="244"/>
      <c r="F55" s="244"/>
      <c r="G55" s="310" t="s">
        <v>508</v>
      </c>
      <c r="H55" s="311"/>
      <c r="I55" s="319">
        <v>5110947</v>
      </c>
      <c r="J55" s="320">
        <v>43059</v>
      </c>
      <c r="K55" s="321">
        <v>-42.2</v>
      </c>
      <c r="L55" s="322">
        <v>50840</v>
      </c>
      <c r="M55" s="323">
        <v>16.899999999999999</v>
      </c>
      <c r="N55" s="324">
        <v>-59.1</v>
      </c>
    </row>
    <row r="56" spans="1:14" x14ac:dyDescent="0.15">
      <c r="A56" s="248"/>
      <c r="B56" s="244"/>
      <c r="C56" s="244"/>
      <c r="D56" s="244"/>
      <c r="E56" s="244"/>
      <c r="F56" s="244"/>
      <c r="G56" s="325"/>
      <c r="H56" s="326" t="s">
        <v>506</v>
      </c>
      <c r="I56" s="327">
        <v>2958157</v>
      </c>
      <c r="J56" s="328">
        <v>24922</v>
      </c>
      <c r="K56" s="329">
        <v>-39.4</v>
      </c>
      <c r="L56" s="330">
        <v>25367</v>
      </c>
      <c r="M56" s="331">
        <v>9.1</v>
      </c>
      <c r="N56" s="332">
        <v>-48.5</v>
      </c>
    </row>
    <row r="57" spans="1:14" x14ac:dyDescent="0.15">
      <c r="A57" s="248"/>
      <c r="B57" s="244"/>
      <c r="C57" s="244"/>
      <c r="D57" s="244"/>
      <c r="E57" s="244"/>
      <c r="F57" s="244"/>
      <c r="G57" s="310" t="s">
        <v>509</v>
      </c>
      <c r="H57" s="311"/>
      <c r="I57" s="319">
        <v>2912000</v>
      </c>
      <c r="J57" s="320">
        <v>24393</v>
      </c>
      <c r="K57" s="321">
        <v>-43.3</v>
      </c>
      <c r="L57" s="322">
        <v>53605</v>
      </c>
      <c r="M57" s="323">
        <v>5.4</v>
      </c>
      <c r="N57" s="324">
        <v>-48.7</v>
      </c>
    </row>
    <row r="58" spans="1:14" x14ac:dyDescent="0.15">
      <c r="A58" s="248"/>
      <c r="B58" s="244"/>
      <c r="C58" s="244"/>
      <c r="D58" s="244"/>
      <c r="E58" s="244"/>
      <c r="F58" s="244"/>
      <c r="G58" s="325"/>
      <c r="H58" s="326" t="s">
        <v>506</v>
      </c>
      <c r="I58" s="327">
        <v>1934029</v>
      </c>
      <c r="J58" s="328">
        <v>16201</v>
      </c>
      <c r="K58" s="329">
        <v>-35</v>
      </c>
      <c r="L58" s="330">
        <v>28343</v>
      </c>
      <c r="M58" s="331">
        <v>11.7</v>
      </c>
      <c r="N58" s="332">
        <v>-46.7</v>
      </c>
    </row>
    <row r="59" spans="1:14" x14ac:dyDescent="0.15">
      <c r="A59" s="248"/>
      <c r="B59" s="244"/>
      <c r="C59" s="244"/>
      <c r="D59" s="244"/>
      <c r="E59" s="244"/>
      <c r="F59" s="244"/>
      <c r="G59" s="310" t="s">
        <v>510</v>
      </c>
      <c r="H59" s="311"/>
      <c r="I59" s="319">
        <v>3537574</v>
      </c>
      <c r="J59" s="320">
        <v>29495</v>
      </c>
      <c r="K59" s="321">
        <v>20.9</v>
      </c>
      <c r="L59" s="322">
        <v>58051</v>
      </c>
      <c r="M59" s="323">
        <v>8.3000000000000007</v>
      </c>
      <c r="N59" s="324">
        <v>12.6</v>
      </c>
    </row>
    <row r="60" spans="1:14" x14ac:dyDescent="0.15">
      <c r="A60" s="248"/>
      <c r="B60" s="244"/>
      <c r="C60" s="244"/>
      <c r="D60" s="244"/>
      <c r="E60" s="244"/>
      <c r="F60" s="244"/>
      <c r="G60" s="325"/>
      <c r="H60" s="326" t="s">
        <v>506</v>
      </c>
      <c r="I60" s="333">
        <v>2010269</v>
      </c>
      <c r="J60" s="328">
        <v>16761</v>
      </c>
      <c r="K60" s="329">
        <v>3.5</v>
      </c>
      <c r="L60" s="330">
        <v>32143</v>
      </c>
      <c r="M60" s="331">
        <v>13.4</v>
      </c>
      <c r="N60" s="332">
        <v>-9.9</v>
      </c>
    </row>
    <row r="61" spans="1:14" x14ac:dyDescent="0.15">
      <c r="A61" s="248"/>
      <c r="B61" s="244"/>
      <c r="C61" s="244"/>
      <c r="D61" s="244"/>
      <c r="E61" s="244"/>
      <c r="F61" s="244"/>
      <c r="G61" s="310" t="s">
        <v>511</v>
      </c>
      <c r="H61" s="334"/>
      <c r="I61" s="335">
        <v>4878952</v>
      </c>
      <c r="J61" s="336">
        <v>41265</v>
      </c>
      <c r="K61" s="337">
        <v>4.4000000000000004</v>
      </c>
      <c r="L61" s="338">
        <v>49484</v>
      </c>
      <c r="M61" s="339">
        <v>10.199999999999999</v>
      </c>
      <c r="N61" s="324">
        <v>-5.8</v>
      </c>
    </row>
    <row r="62" spans="1:14" x14ac:dyDescent="0.15">
      <c r="A62" s="248"/>
      <c r="B62" s="244"/>
      <c r="C62" s="244"/>
      <c r="D62" s="244"/>
      <c r="E62" s="244"/>
      <c r="F62" s="244"/>
      <c r="G62" s="325"/>
      <c r="H62" s="326" t="s">
        <v>506</v>
      </c>
      <c r="I62" s="327">
        <v>2551624</v>
      </c>
      <c r="J62" s="328">
        <v>21525</v>
      </c>
      <c r="K62" s="329">
        <v>47.3</v>
      </c>
      <c r="L62" s="330">
        <v>26292</v>
      </c>
      <c r="M62" s="331">
        <v>9.8000000000000007</v>
      </c>
      <c r="N62" s="332">
        <v>37.5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8.76</v>
      </c>
      <c r="G47" s="12">
        <v>9.26</v>
      </c>
      <c r="H47" s="12">
        <v>7.91</v>
      </c>
      <c r="I47" s="12">
        <v>10.93</v>
      </c>
      <c r="J47" s="13">
        <v>11.67</v>
      </c>
    </row>
    <row r="48" spans="2:10" ht="57.75" customHeight="1" x14ac:dyDescent="0.15">
      <c r="B48" s="14"/>
      <c r="C48" s="1171" t="s">
        <v>4</v>
      </c>
      <c r="D48" s="1171"/>
      <c r="E48" s="1172"/>
      <c r="F48" s="15">
        <v>3.06</v>
      </c>
      <c r="G48" s="16">
        <v>3.08</v>
      </c>
      <c r="H48" s="16">
        <v>5.56</v>
      </c>
      <c r="I48" s="16">
        <v>5.17</v>
      </c>
      <c r="J48" s="17">
        <v>7.66</v>
      </c>
    </row>
    <row r="49" spans="2:10" ht="57.75" customHeight="1" thickBot="1" x14ac:dyDescent="0.2">
      <c r="B49" s="18"/>
      <c r="C49" s="1173" t="s">
        <v>5</v>
      </c>
      <c r="D49" s="1173"/>
      <c r="E49" s="1174"/>
      <c r="F49" s="19">
        <v>5.0599999999999996</v>
      </c>
      <c r="G49" s="20">
        <v>0.43</v>
      </c>
      <c r="H49" s="20">
        <v>1.22</v>
      </c>
      <c r="I49" s="20">
        <v>2.63</v>
      </c>
      <c r="J49" s="21">
        <v>3.53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国分寺市</cp:lastModifiedBy>
  <cp:lastPrinted>2017-02-23T06:04:15Z</cp:lastPrinted>
  <dcterms:created xsi:type="dcterms:W3CDTF">2017-02-15T17:50:00Z</dcterms:created>
  <dcterms:modified xsi:type="dcterms:W3CDTF">2020-03-26T02:23:04Z</dcterms:modified>
  <cp:category/>
</cp:coreProperties>
</file>