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1"/>
  <workbookPr defaultThemeVersion="124226"/>
  <mc:AlternateContent xmlns:mc="http://schemas.openxmlformats.org/markup-compatibility/2006">
    <mc:Choice Requires="x15">
      <x15ac:absPath xmlns:x15ac="http://schemas.microsoft.com/office/spreadsheetml/2010/11/ac" url="\\snjcityfile.sinnaibu.local\国分寺市\政策部\財政課\作業用フォルダ\020庶務\001他団体との関係\004都の調査依頼及び回答\●財政状況資料集\30年度決算\HP公表用データ（R2.3.27　H22からH30分をまとめてアップ）\"/>
    </mc:Choice>
  </mc:AlternateContent>
  <xr:revisionPtr revIDLastSave="0" documentId="13_ncr:1_{DC1A0183-731E-40D3-BB6F-C2675C1443FE}" xr6:coauthVersionLast="36" xr6:coauthVersionMax="36" xr10:uidLastSave="{00000000-0000-0000-0000-000000000000}"/>
  <workbookProtection workbookPassword="979D" lockStructure="1"/>
  <bookViews>
    <workbookView xWindow="240" yWindow="75" windowWidth="14940" windowHeight="786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c r="U35" i="9" s="1"/>
  <c r="U36" i="9" s="1"/>
  <c r="BE34" i="9" l="1"/>
  <c r="BE35" i="9" s="1"/>
  <c r="BW34" i="9" l="1"/>
  <c r="BW35" i="9" s="1"/>
  <c r="BW36" i="9" s="1"/>
  <c r="BW37" i="9" s="1"/>
  <c r="BW38" i="9" s="1"/>
  <c r="BW39" i="9" s="1"/>
  <c r="BW40" i="9" s="1"/>
  <c r="CO34" i="9" l="1"/>
</calcChain>
</file>

<file path=xl/sharedStrings.xml><?xml version="1.0" encoding="utf-8"?>
<sst xmlns="http://schemas.openxmlformats.org/spreadsheetml/2006/main" count="991" uniqueCount="553">
  <si>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</si>
  <si>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</si>
  <si>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</si>
  <si>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</si>
  <si>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</si>
  <si>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</si>
  <si>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</si>
  <si>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</si>
  <si>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</si>
  <si>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</si>
  <si>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</si>
  <si>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</si>
  <si>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</si>
  <si>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</si>
  <si>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</si>
  <si>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</si>
  <si>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</si>
  <si>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</si>
  <si>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</si>
  <si>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</si>
  <si>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</si>
  <si>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</si>
  <si>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</si>
  <si>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</si>
  <si>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</si>
  <si>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</si>
  <si>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</si>
  <si>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</si>
  <si>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</si>
  <si>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</si>
  <si>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</si>
  <si>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</si>
  <si>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</si>
  <si>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</si>
  <si>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</si>
  <si>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</si>
  <si>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</si>
  <si>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</si>
  <si>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</si>
  <si>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</si>
  <si>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</si>
  <si>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</si>
  <si>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</si>
  <si>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</si>
  <si>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</si>
  <si>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</si>
  <si>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</si>
  <si>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</si>
  <si>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</si>
  <si>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</si>
  <si>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</si>
  <si>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</si>
  <si>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</si>
  <si>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</si>
  <si>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</si>
  <si>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</si>
  <si>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</si>
  <si>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</si>
  <si>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</si>
  <si>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</si>
  <si>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</si>
  <si>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</si>
  <si>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</si>
  <si>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</si>
  <si>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</si>
  <si>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</si>
  <si>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</si>
  <si>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</si>
  <si>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</si>
  <si>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</si>
  <si>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</si>
  <si>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</si>
  <si>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</si>
  <si>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</si>
  <si>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</si>
  <si>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</si>
  <si>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</si>
  <si>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</si>
  <si>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</si>
  <si>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</si>
  <si>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</si>
  <si>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国分寺市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</si>
  <si>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</si>
  <si>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</si>
  <si>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</si>
  <si>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</si>
  <si>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</si>
  <si>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</si>
  <si>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</si>
  <si>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</si>
  <si>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</si>
  <si>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</si>
  <si>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</si>
  <si>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</si>
  <si>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</si>
  <si>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</si>
  <si>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</si>
  <si>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</si>
  <si>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</si>
  <si>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</si>
  <si>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</si>
  <si>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</si>
  <si>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</si>
  <si>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</si>
  <si>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</si>
  <si>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</si>
  <si>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</si>
  <si>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</si>
  <si>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</si>
  <si>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</si>
  <si>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</si>
  <si>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</si>
  <si>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</si>
  <si>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</si>
  <si>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</si>
  <si>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</si>
  <si>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</si>
  <si>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</si>
  <si>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</si>
  <si>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</si>
  <si>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</si>
  <si>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</si>
  <si>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</si>
  <si>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</si>
  <si>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</si>
  <si>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</si>
  <si>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</si>
  <si>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</si>
  <si>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</si>
  <si>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</si>
  <si>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</si>
  <si>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</si>
  <si>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</si>
  <si>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</si>
  <si>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</si>
  <si>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</si>
  <si>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</si>
  <si>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</si>
  <si>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</si>
  <si>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</si>
  <si>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</si>
  <si>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</si>
  <si>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</si>
  <si>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</si>
  <si>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</si>
  <si>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</si>
  <si>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</si>
  <si>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</si>
  <si>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</si>
  <si>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</si>
  <si>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</si>
  <si>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</si>
  <si>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</si>
  <si>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</si>
  <si>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</si>
  <si>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</si>
  <si>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</si>
  <si>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</si>
  <si>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</si>
  <si>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</si>
  <si>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</si>
  <si>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</si>
  <si>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</si>
  <si>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</si>
  <si>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</si>
  <si>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</si>
  <si>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</si>
  <si>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</si>
  <si>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</si>
  <si>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</si>
  <si>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</si>
  <si>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</si>
  <si>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</si>
  <si>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</si>
  <si>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</si>
  <si>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</si>
  <si>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</si>
  <si>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</si>
  <si>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</si>
  <si>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</si>
  <si>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</si>
  <si>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</si>
  <si>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</si>
  <si>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</si>
  <si>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</si>
  <si>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</si>
  <si>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</si>
  <si>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</si>
  <si>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</si>
  <si>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</si>
  <si>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</si>
  <si>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</si>
  <si>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</si>
  <si>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</si>
  <si>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</si>
  <si>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東京都国分寺市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</si>
  <si>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</si>
  <si>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</si>
  <si>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</si>
  <si>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</si>
  <si>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</si>
  <si>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</si>
  <si>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</si>
  <si>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</si>
  <si>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</si>
  <si>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</si>
  <si>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</si>
  <si>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</si>
  <si>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</si>
  <si>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</si>
  <si>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</si>
  <si>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</si>
  <si>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</si>
  <si>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</si>
  <si>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</si>
  <si>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</si>
  <si>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</si>
  <si>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</si>
  <si>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</si>
  <si>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</si>
  <si>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</si>
  <si>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</si>
  <si>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</si>
  <si>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</si>
  <si>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</si>
  <si>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</si>
  <si>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</si>
  <si>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</si>
  <si>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</si>
  <si>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</si>
  <si>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</si>
  <si>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</si>
  <si>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</si>
  <si>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</si>
  <si>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</si>
  <si>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</si>
  <si>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</si>
  <si>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</si>
  <si>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</si>
  <si>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</si>
  <si>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</si>
  <si>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</si>
  <si>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</si>
  <si>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</si>
  <si>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</si>
  <si>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</si>
  <si>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</si>
  <si>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</si>
  <si>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</si>
  <si>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</si>
  <si>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</si>
  <si>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</si>
  <si>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</si>
  <si>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</si>
  <si>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</si>
  <si>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</si>
  <si>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</si>
  <si>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</si>
  <si>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</si>
  <si>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</si>
  <si>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</si>
  <si>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</si>
  <si>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</si>
  <si>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</si>
  <si>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</si>
  <si>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</si>
  <si>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</si>
  <si>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</si>
  <si>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</si>
  <si>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</si>
  <si>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</si>
  <si>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</si>
  <si>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</si>
  <si>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</si>
  <si>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</si>
  <si>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</si>
  <si>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</si>
  <si>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</si>
  <si>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</si>
  <si>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</si>
  <si>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</si>
  <si>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</si>
  <si>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</si>
  <si>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</si>
  <si>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</si>
  <si>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</si>
  <si>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</si>
  <si>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</si>
  <si>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</si>
  <si>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</si>
  <si>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</si>
  <si>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</si>
  <si>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</si>
  <si>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</si>
  <si>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</si>
  <si>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</si>
  <si>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</si>
  <si>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</si>
  <si>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</si>
  <si>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</si>
  <si>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</si>
  <si>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</si>
  <si>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</si>
  <si>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</si>
  <si>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</si>
  <si>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</si>
  <si>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</si>
  <si>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</si>
  <si>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</si>
  <si>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</si>
  <si>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</si>
  <si>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</si>
  <si>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</si>
  <si>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</si>
  <si>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</si>
  <si>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</si>
  <si>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</si>
  <si>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</si>
  <si>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</si>
  <si>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</si>
  <si>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</si>
  <si>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</si>
  <si>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</si>
  <si>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</si>
  <si>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</si>
  <si>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</si>
  <si>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</si>
  <si>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</si>
  <si>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</si>
  <si>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</si>
  <si>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</si>
  <si>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</si>
  <si>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</si>
  <si>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</si>
  <si>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</si>
  <si>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</si>
  <si>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</si>
  <si>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</si>
  <si>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</si>
  <si>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</si>
  <si>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</si>
  <si>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</si>
  <si>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</si>
  <si>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</si>
  <si>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東京都国分寺市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</si>
  <si>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</si>
  <si>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</si>
  <si>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</si>
  <si>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</si>
  <si>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</si>
  <si>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</si>
  <si>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</si>
  <si>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</si>
  <si>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</si>
  <si>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</si>
  <si>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</si>
  <si>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</si>
  <si>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</si>
  <si>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</si>
  <si>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</si>
  <si>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</si>
  <si>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</si>
  <si>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</si>
  <si>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</si>
  <si>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</si>
  <si>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</si>
  <si>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国分寺都市計画事業国分寺駅北口地区第一種市街地再開発事業特別会計（普通会計）</t>
    <phoneticPr fontId="5"/>
  </si>
  <si>
    <t>地域バス運行事業特別会計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</si>
  <si>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</si>
  <si>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</si>
  <si>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</si>
  <si>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</si>
  <si>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</si>
  <si>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</si>
  <si>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</si>
  <si>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</si>
  <si>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</si>
  <si>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</si>
  <si>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</si>
  <si>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</si>
  <si>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</si>
  <si>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</si>
  <si>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</si>
  <si>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後期高齢者医療特別会計</t>
    <phoneticPr fontId="5"/>
  </si>
  <si>
    <t>下水道事業特別会計</t>
    <phoneticPr fontId="5"/>
  </si>
  <si>
    <t>法非適用企業</t>
    <phoneticPr fontId="5"/>
  </si>
  <si>
    <t>国分寺都市計画事業国分寺駅北口地区第一種市街地再開発事業特別会計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</si>
  <si>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</si>
  <si>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</si>
  <si>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</si>
  <si>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</si>
  <si>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</si>
  <si>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</si>
  <si>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</si>
  <si>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</si>
  <si>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</si>
  <si>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</si>
  <si>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</si>
  <si>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</si>
  <si>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</si>
  <si>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</si>
  <si>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</si>
  <si>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</si>
  <si>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</si>
  <si>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</si>
  <si>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</si>
  <si>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</si>
  <si>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</si>
  <si>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</si>
  <si>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</si>
  <si>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</si>
  <si>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</si>
  <si>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</si>
  <si>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</si>
  <si>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</si>
  <si>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</si>
  <si>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</si>
  <si>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</si>
  <si>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</si>
  <si>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</si>
  <si>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</si>
  <si>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</si>
  <si>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</si>
  <si>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</si>
  <si>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</si>
  <si>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</si>
  <si>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</si>
  <si>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</si>
  <si>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</si>
  <si>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</si>
  <si>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</si>
  <si>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</si>
  <si>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</si>
  <si>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</si>
  <si>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</si>
  <si>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</si>
  <si>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</si>
  <si>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</si>
  <si>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</si>
  <si>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</si>
  <si>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国分寺都市計画事業国分寺駅北口地区第一種市街地再開発事業特別会計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</si>
  <si>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</si>
  <si>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</si>
  <si>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</si>
  <si>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</si>
  <si>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</si>
  <si>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</si>
  <si>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</si>
  <si>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</si>
  <si>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</si>
  <si>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</si>
  <si>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</si>
  <si>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</si>
  <si>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</si>
  <si>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</si>
  <si>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</si>
  <si>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</si>
  <si>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</si>
  <si>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</si>
  <si>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</si>
  <si>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</si>
  <si>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</si>
  <si>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</si>
  <si>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</si>
  <si>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</si>
  <si>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</si>
  <si>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</si>
  <si>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</si>
  <si>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</si>
  <si>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</si>
  <si>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</si>
  <si>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</si>
  <si>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</si>
  <si>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</si>
  <si>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</si>
  <si>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</si>
  <si>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</si>
  <si>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</si>
  <si>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</si>
  <si>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</si>
  <si>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</si>
  <si>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</si>
  <si>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</si>
  <si>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</si>
  <si>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</si>
  <si>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</si>
  <si>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</si>
  <si>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</si>
  <si>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</si>
  <si>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</si>
  <si>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</si>
  <si>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</si>
  <si>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</si>
  <si>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</si>
  <si>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</si>
  <si>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</si>
  <si>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</si>
  <si>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</si>
  <si>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</si>
  <si>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</si>
  <si>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</si>
  <si>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</si>
  <si>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</si>
  <si>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</si>
  <si>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</si>
  <si>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</si>
  <si>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</si>
  <si>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</si>
  <si>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</si>
  <si>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</si>
  <si>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</si>
  <si>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</si>
  <si>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</si>
  <si>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</si>
  <si>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</si>
  <si>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</si>
  <si>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</si>
  <si>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</si>
  <si>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</si>
  <si>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</si>
  <si>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</si>
  <si>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</si>
  <si>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7.07</t>
  </si>
  <si>
    <t>国民健康保険特別会計</t>
  </si>
  <si>
    <t>▲ 1.48</t>
  </si>
  <si>
    <t>▲ 2.10</t>
  </si>
  <si>
    <t>▲ 3.08</t>
  </si>
  <si>
    <t>▲ 2.45</t>
  </si>
  <si>
    <t>▲ 2.26</t>
  </si>
  <si>
    <t>国分寺都市計画事業国分寺駅北口地区第一種市街地再開発事業特別会計</t>
  </si>
  <si>
    <t>一般会計</t>
  </si>
  <si>
    <t>下水道事業特別会計</t>
  </si>
  <si>
    <t>介護保険(保険事業勘定)特別会計</t>
  </si>
  <si>
    <t>後期高齢者医療特別会計</t>
  </si>
  <si>
    <t>国分寺都市計画事業国分寺駅北口地区第一種市街地再開発事業特別会計（普通会計）</t>
  </si>
  <si>
    <t>土地取得特別会計</t>
  </si>
  <si>
    <t>その他会計（赤字）</t>
  </si>
  <si>
    <t>その他会計（黒字）</t>
  </si>
  <si>
    <t>-</t>
    <phoneticPr fontId="2"/>
  </si>
  <si>
    <t>-</t>
    <phoneticPr fontId="2"/>
  </si>
  <si>
    <t>東京市町村総合事務組合（一般会計）</t>
  </si>
  <si>
    <t>東京市町村総合事務組合（交通災害共済事業特別会計）</t>
  </si>
  <si>
    <t>東京都四市競艇事業組合</t>
  </si>
  <si>
    <t>東京都十一市競輪事業組合</t>
  </si>
  <si>
    <t>東京たま広域資源循環組合</t>
  </si>
  <si>
    <t>東京都後期高齢者医療広域連合（一般会計）</t>
  </si>
  <si>
    <t>東京都後期高齢者医療広域連合（後期高齢者事業会計）</t>
  </si>
  <si>
    <t>-</t>
    <phoneticPr fontId="2"/>
  </si>
  <si>
    <t>○</t>
    <phoneticPr fontId="2"/>
  </si>
  <si>
    <t>国分寺市土地開発公社</t>
    <rPh sb="0" eb="4">
      <t>コクブンジシ</t>
    </rPh>
    <rPh sb="4" eb="6">
      <t>トチ</t>
    </rPh>
    <rPh sb="6" eb="8">
      <t>カイハツ</t>
    </rPh>
    <rPh sb="8" eb="10">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</si>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</sst>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41433</c:v>
                </c:pt>
                <c:pt idx="2">
                  <c:v>43493</c:v>
                </c:pt>
                <c:pt idx="3">
                  <c:v>50840</c:v>
                </c:pt>
                <c:pt idx="4">
                  <c:v>53605</c:v>
                </c:pt>
              </c:numCache>
            </c:numRef>
          </c:val>
          <c:smooth val="0"/>
          <c:extLst>
            <c:ext xmlns:c16="http://schemas.microsoft.com/office/drawing/2014/chart" uri="{C3380CC4-5D6E-409C-BE32-E72D297353CC}">
              <c16:uniqueId val="{00000000-146F-4FD1-8DEE-C17A65A3AC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47774</c:v>
                </c:pt>
                <c:pt idx="1">
                  <c:v>34900</c:v>
                </c:pt>
                <c:pt idx="2">
                  <c:v>74480</c:v>
                </c:pt>
                <c:pt idx="3">
                  <c:v>43059</c:v>
                </c:pt>
                <c:pt idx="4">
                  <c:v>24393</c:v>
                </c:pt>
              </c:numCache>
            </c:numRef>
          </c:val>
          <c:smooth val="0"/>
          <c:extLst>
            <c:ext xmlns:c16="http://schemas.microsoft.com/office/drawing/2014/chart" uri="{C3380CC4-5D6E-409C-BE32-E72D297353CC}">
              <c16:uniqueId val="{00000001-146F-4FD1-8DEE-C17A65A3ACBB}"/>
            </c:ext>
          </c:extLst>
        </c:ser>
        <c:dLbls>
          <c:showLegendKey val="0"/>
          <c:showVal val="0"/>
          <c:showCatName val="0"/>
          <c:showSerName val="0"/>
          <c:showPercent val="0"/>
          <c:showBubbleSize val="0"/>
        </c:dLbls>
        <c:marker val="1"/>
        <c:smooth val="0"/>
        <c:axId val="135461504"/>
        <c:axId val="135484160"/>
      </c:lineChart>
      <c:catAx>
        <c:axId val="135461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484160"/>
        <c:crosses val="autoZero"/>
        <c:auto val="1"/>
        <c:lblAlgn val="ctr"/>
        <c:lblOffset val="100"/>
        <c:tickLblSkip val="1"/>
        <c:tickMarkSkip val="1"/>
        <c:noMultiLvlLbl val="0"/>
      </c:catAx>
      <c:valAx>
        <c:axId val="13548416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461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3.66</c:v>
                </c:pt>
                <c:pt idx="1">
                  <c:v>3.06</c:v>
                </c:pt>
                <c:pt idx="2">
                  <c:v>3.08</c:v>
                </c:pt>
                <c:pt idx="3">
                  <c:v>5.56</c:v>
                </c:pt>
                <c:pt idx="4">
                  <c:v>5.17</c:v>
                </c:pt>
              </c:numCache>
            </c:numRef>
          </c:val>
          <c:extLst>
            <c:ext xmlns:c16="http://schemas.microsoft.com/office/drawing/2014/chart" uri="{C3380CC4-5D6E-409C-BE32-E72D297353CC}">
              <c16:uniqueId val="{00000000-40DD-4A1A-AFD1-7FCC750850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3.18</c:v>
                </c:pt>
                <c:pt idx="1">
                  <c:v>8.76</c:v>
                </c:pt>
                <c:pt idx="2">
                  <c:v>9.26</c:v>
                </c:pt>
                <c:pt idx="3">
                  <c:v>7.91</c:v>
                </c:pt>
                <c:pt idx="4">
                  <c:v>10.93</c:v>
                </c:pt>
              </c:numCache>
            </c:numRef>
          </c:val>
          <c:extLst>
            <c:ext xmlns:c16="http://schemas.microsoft.com/office/drawing/2014/chart" uri="{C3380CC4-5D6E-409C-BE32-E72D297353CC}">
              <c16:uniqueId val="{00000001-40DD-4A1A-AFD1-7FCC7508508A}"/>
            </c:ext>
          </c:extLst>
        </c:ser>
        <c:dLbls>
          <c:showLegendKey val="0"/>
          <c:showVal val="0"/>
          <c:showCatName val="0"/>
          <c:showSerName val="0"/>
          <c:showPercent val="0"/>
          <c:showBubbleSize val="0"/>
        </c:dLbls>
        <c:gapWidth val="250"/>
        <c:overlap val="100"/>
        <c:axId val="137104768"/>
        <c:axId val="137119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-7.07</c:v>
                </c:pt>
                <c:pt idx="1">
                  <c:v>5.0599999999999996</c:v>
                </c:pt>
                <c:pt idx="2">
                  <c:v>0.43</c:v>
                </c:pt>
                <c:pt idx="3">
                  <c:v>1.22</c:v>
                </c:pt>
                <c:pt idx="4">
                  <c:v>2.63</c:v>
                </c:pt>
              </c:numCache>
            </c:numRef>
          </c:val>
          <c:smooth val="0"/>
          <c:extLst>
            <c:ext xmlns:c16="http://schemas.microsoft.com/office/drawing/2014/chart" uri="{C3380CC4-5D6E-409C-BE32-E72D297353CC}">
              <c16:uniqueId val="{00000002-40DD-4A1A-AFD1-7FCC7508508A}"/>
            </c:ext>
          </c:extLst>
        </c:ser>
        <c:dLbls>
          <c:showLegendKey val="0"/>
          <c:showVal val="0"/>
          <c:showCatName val="0"/>
          <c:showSerName val="0"/>
          <c:showPercent val="0"/>
          <c:showBubbleSize val="0"/>
        </c:dLbls>
        <c:marker val="1"/>
        <c:smooth val="0"/>
        <c:axId val="137104768"/>
        <c:axId val="137119232"/>
      </c:lineChart>
      <c:catAx>
        <c:axId val="13710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119232"/>
        <c:crosses val="autoZero"/>
        <c:auto val="1"/>
        <c:lblAlgn val="ctr"/>
        <c:lblOffset val="100"/>
        <c:tickLblSkip val="1"/>
        <c:tickMarkSkip val="1"/>
        <c:noMultiLvlLbl val="0"/>
      </c:catAx>
      <c:valAx>
        <c:axId val="13711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0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C29-4426-9AD4-B684F021B3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29-4426-9AD4-B684F021B38C}"/>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C29-4426-9AD4-B684F021B38C}"/>
            </c:ext>
          </c:extLst>
        </c:ser>
        <c:ser>
          <c:idx val="3"/>
          <c:order val="3"/>
          <c:tx>
            <c:strRef>
              <c:f>データシート!$A$30</c:f>
              <c:strCache>
                <c:ptCount val="1"/>
                <c:pt idx="0">
                  <c:v>国分寺都市計画事業国分寺駅北口地区第一種市街地再開発事業特別会計（普通会計）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c:ext xmlns:c16="http://schemas.microsoft.com/office/drawing/2014/chart" uri="{C3380CC4-5D6E-409C-BE32-E72D297353CC}">
              <c16:uniqueId val="{00000003-0C29-4426-9AD4-B684F021B38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0.1</c:v>
                </c:pt>
                <c:pt idx="6">
                  <c:v>#N/A</c:v>
                </c:pt>
                <c:pt idx="7">
                  <c:v>0.12</c:v>
                </c:pt>
                <c:pt idx="8">
                  <c:v>#N/A</c:v>
                </c:pt>
                <c:pt idx="9">
                  <c:v>0.16</c:v>
                </c:pt>
              </c:numCache>
            </c:numRef>
          </c:val>
          <c:extLst>
            <c:ext xmlns:c16="http://schemas.microsoft.com/office/drawing/2014/chart" uri="{C3380CC4-5D6E-409C-BE32-E72D297353CC}">
              <c16:uniqueId val="{00000004-0C29-4426-9AD4-B684F021B38C}"/>
            </c:ext>
          </c:extLst>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c:v>
                </c:pt>
                <c:pt idx="2">
                  <c:v>#N/A</c:v>
                </c:pt>
                <c:pt idx="3">
                  <c:v>0.34</c:v>
                </c:pt>
                <c:pt idx="4">
                  <c:v>#N/A</c:v>
                </c:pt>
                <c:pt idx="5">
                  <c:v>0.69</c:v>
                </c:pt>
                <c:pt idx="6">
                  <c:v>#N/A</c:v>
                </c:pt>
                <c:pt idx="7">
                  <c:v>0.35</c:v>
                </c:pt>
                <c:pt idx="8">
                  <c:v>#N/A</c:v>
                </c:pt>
                <c:pt idx="9">
                  <c:v>0.2</c:v>
                </c:pt>
              </c:numCache>
            </c:numRef>
          </c:val>
          <c:extLst>
            <c:ext xmlns:c16="http://schemas.microsoft.com/office/drawing/2014/chart" uri="{C3380CC4-5D6E-409C-BE32-E72D297353CC}">
              <c16:uniqueId val="{00000005-0C29-4426-9AD4-B684F021B38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0.11</c:v>
                </c:pt>
                <c:pt idx="2">
                  <c:v>#N/A</c:v>
                </c:pt>
                <c:pt idx="3">
                  <c:v>0</c:v>
                </c:pt>
                <c:pt idx="4">
                  <c:v>#N/A</c:v>
                </c:pt>
                <c:pt idx="5">
                  <c:v>0.16</c:v>
                </c:pt>
                <c:pt idx="6">
                  <c:v>#N/A</c:v>
                </c:pt>
                <c:pt idx="7">
                  <c:v>0.37</c:v>
                </c:pt>
                <c:pt idx="8">
                  <c:v>#N/A</c:v>
                </c:pt>
                <c:pt idx="9">
                  <c:v>0.28000000000000003</c:v>
                </c:pt>
              </c:numCache>
            </c:numRef>
          </c:val>
          <c:extLst>
            <c:ext xmlns:c16="http://schemas.microsoft.com/office/drawing/2014/chart" uri="{C3380CC4-5D6E-409C-BE32-E72D297353CC}">
              <c16:uniqueId val="{00000006-0C29-4426-9AD4-B684F021B38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3.66</c:v>
                </c:pt>
                <c:pt idx="2">
                  <c:v>#N/A</c:v>
                </c:pt>
                <c:pt idx="3">
                  <c:v>3.05</c:v>
                </c:pt>
                <c:pt idx="4">
                  <c:v>#N/A</c:v>
                </c:pt>
                <c:pt idx="5">
                  <c:v>3.08</c:v>
                </c:pt>
                <c:pt idx="6">
                  <c:v>#N/A</c:v>
                </c:pt>
                <c:pt idx="7">
                  <c:v>5.55</c:v>
                </c:pt>
                <c:pt idx="8">
                  <c:v>#N/A</c:v>
                </c:pt>
                <c:pt idx="9">
                  <c:v>5.04</c:v>
                </c:pt>
              </c:numCache>
            </c:numRef>
          </c:val>
          <c:extLst>
            <c:ext xmlns:c16="http://schemas.microsoft.com/office/drawing/2014/chart" uri="{C3380CC4-5D6E-409C-BE32-E72D297353CC}">
              <c16:uniqueId val="{00000007-0C29-4426-9AD4-B684F021B38C}"/>
            </c:ext>
          </c:extLst>
        </c:ser>
        <c:ser>
          <c:idx val="8"/>
          <c:order val="8"/>
          <c:tx>
            <c:strRef>
              <c:f>データシート!$A$35</c:f>
              <c:strCache>
                <c:ptCount val="1"/>
                <c:pt idx="0">
                  <c:v>国分寺都市計画事業国分寺駅北口地区第一種市街地再開発事業特別会計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0</c:v>
                </c:pt>
                <c:pt idx="3">
                  <c:v>0</c:v>
                </c:pt>
                <c:pt idx="4">
                  <c:v>#N/A</c:v>
                </c:pt>
                <c:pt idx="5">
                  <c:v>0</c:v>
                </c:pt>
                <c:pt idx="6">
                  <c:v>#N/A</c:v>
                </c:pt>
                <c:pt idx="7">
                  <c:v>28.36</c:v>
                </c:pt>
                <c:pt idx="8">
                  <c:v>#N/A</c:v>
                </c:pt>
                <c:pt idx="9">
                  <c:v>53.28</c:v>
                </c:pt>
              </c:numCache>
            </c:numRef>
          </c:val>
          <c:extLst>
            <c:ext xmlns:c16="http://schemas.microsoft.com/office/drawing/2014/chart" uri="{C3380CC4-5D6E-409C-BE32-E72D297353CC}">
              <c16:uniqueId val="{00000008-0C29-4426-9AD4-B684F021B38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1.48</c:v>
                </c:pt>
                <c:pt idx="1">
                  <c:v>#N/A</c:v>
                </c:pt>
                <c:pt idx="2">
                  <c:v>2.1</c:v>
                </c:pt>
                <c:pt idx="3">
                  <c:v>#N/A</c:v>
                </c:pt>
                <c:pt idx="4">
                  <c:v>3.08</c:v>
                </c:pt>
                <c:pt idx="5">
                  <c:v>#N/A</c:v>
                </c:pt>
                <c:pt idx="6">
                  <c:v>2.4500000000000002</c:v>
                </c:pt>
                <c:pt idx="7">
                  <c:v>#N/A</c:v>
                </c:pt>
                <c:pt idx="8">
                  <c:v>2.2599999999999998</c:v>
                </c:pt>
                <c:pt idx="9">
                  <c:v>#N/A</c:v>
                </c:pt>
              </c:numCache>
            </c:numRef>
          </c:val>
          <c:extLst>
            <c:ext xmlns:c16="http://schemas.microsoft.com/office/drawing/2014/chart" uri="{C3380CC4-5D6E-409C-BE32-E72D297353CC}">
              <c16:uniqueId val="{00000009-0C29-4426-9AD4-B684F021B38C}"/>
            </c:ext>
          </c:extLst>
        </c:ser>
        <c:dLbls>
          <c:showLegendKey val="0"/>
          <c:showVal val="0"/>
          <c:showCatName val="0"/>
          <c:showSerName val="0"/>
          <c:showPercent val="0"/>
          <c:showBubbleSize val="0"/>
        </c:dLbls>
        <c:gapWidth val="150"/>
        <c:overlap val="100"/>
        <c:axId val="137238016"/>
        <c:axId val="137239552"/>
      </c:barChart>
      <c:catAx>
        <c:axId val="13723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239552"/>
        <c:crosses val="autoZero"/>
        <c:auto val="1"/>
        <c:lblAlgn val="ctr"/>
        <c:lblOffset val="100"/>
        <c:tickLblSkip val="1"/>
        <c:tickMarkSkip val="1"/>
        <c:noMultiLvlLbl val="0"/>
      </c:catAx>
      <c:valAx>
        <c:axId val="13723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3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4640</c:v>
                </c:pt>
                <c:pt idx="5">
                  <c:v>4731</c:v>
                </c:pt>
                <c:pt idx="8">
                  <c:v>4414</c:v>
                </c:pt>
                <c:pt idx="11">
                  <c:v>4362</c:v>
                </c:pt>
                <c:pt idx="14">
                  <c:v>4528</c:v>
                </c:pt>
              </c:numCache>
            </c:numRef>
          </c:val>
          <c:extLst>
            <c:ext xmlns:c16="http://schemas.microsoft.com/office/drawing/2014/chart" uri="{C3380CC4-5D6E-409C-BE32-E72D297353CC}">
              <c16:uniqueId val="{00000000-6919-42DC-9422-4D70AEE04C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5</c:v>
                </c:pt>
                <c:pt idx="6">
                  <c:v>3</c:v>
                </c:pt>
                <c:pt idx="9">
                  <c:v>4</c:v>
                </c:pt>
                <c:pt idx="12">
                  <c:v>1</c:v>
                </c:pt>
              </c:numCache>
            </c:numRef>
          </c:val>
          <c:extLst>
            <c:ext xmlns:c16="http://schemas.microsoft.com/office/drawing/2014/chart" uri="{C3380CC4-5D6E-409C-BE32-E72D297353CC}">
              <c16:uniqueId val="{00000001-6919-42DC-9422-4D70AEE04C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191</c:v>
                </c:pt>
                <c:pt idx="3">
                  <c:v>106</c:v>
                </c:pt>
                <c:pt idx="6">
                  <c:v>412</c:v>
                </c:pt>
                <c:pt idx="9">
                  <c:v>92</c:v>
                </c:pt>
                <c:pt idx="12">
                  <c:v>184</c:v>
                </c:pt>
              </c:numCache>
            </c:numRef>
          </c:val>
          <c:extLst>
            <c:ext xmlns:c16="http://schemas.microsoft.com/office/drawing/2014/chart" uri="{C3380CC4-5D6E-409C-BE32-E72D297353CC}">
              <c16:uniqueId val="{00000002-6919-42DC-9422-4D70AEE04C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82</c:v>
                </c:pt>
                <c:pt idx="3">
                  <c:v>84</c:v>
                </c:pt>
                <c:pt idx="6">
                  <c:v>85</c:v>
                </c:pt>
                <c:pt idx="9">
                  <c:v>61</c:v>
                </c:pt>
                <c:pt idx="12">
                  <c:v>52</c:v>
                </c:pt>
              </c:numCache>
            </c:numRef>
          </c:val>
          <c:extLst>
            <c:ext xmlns:c16="http://schemas.microsoft.com/office/drawing/2014/chart" uri="{C3380CC4-5D6E-409C-BE32-E72D297353CC}">
              <c16:uniqueId val="{00000003-6919-42DC-9422-4D70AEE04C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2031</c:v>
                </c:pt>
                <c:pt idx="3">
                  <c:v>1898</c:v>
                </c:pt>
                <c:pt idx="6">
                  <c:v>1735</c:v>
                </c:pt>
                <c:pt idx="9">
                  <c:v>1661</c:v>
                </c:pt>
                <c:pt idx="12">
                  <c:v>1409</c:v>
                </c:pt>
              </c:numCache>
            </c:numRef>
          </c:val>
          <c:extLst>
            <c:ext xmlns:c16="http://schemas.microsoft.com/office/drawing/2014/chart" uri="{C3380CC4-5D6E-409C-BE32-E72D297353CC}">
              <c16:uniqueId val="{00000004-6919-42DC-9422-4D70AEE04C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19-42DC-9422-4D70AEE04C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19-42DC-9422-4D70AEE04C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3410</c:v>
                </c:pt>
                <c:pt idx="3">
                  <c:v>3249</c:v>
                </c:pt>
                <c:pt idx="6">
                  <c:v>2998</c:v>
                </c:pt>
                <c:pt idx="9">
                  <c:v>2728</c:v>
                </c:pt>
                <c:pt idx="12">
                  <c:v>2513</c:v>
                </c:pt>
              </c:numCache>
            </c:numRef>
          </c:val>
          <c:extLst>
            <c:ext xmlns:c16="http://schemas.microsoft.com/office/drawing/2014/chart" uri="{C3380CC4-5D6E-409C-BE32-E72D297353CC}">
              <c16:uniqueId val="{00000007-6919-42DC-9422-4D70AEE04C2B}"/>
            </c:ext>
          </c:extLst>
        </c:ser>
        <c:dLbls>
          <c:showLegendKey val="0"/>
          <c:showVal val="0"/>
          <c:showCatName val="0"/>
          <c:showSerName val="0"/>
          <c:showPercent val="0"/>
          <c:showBubbleSize val="0"/>
        </c:dLbls>
        <c:gapWidth val="100"/>
        <c:overlap val="100"/>
        <c:axId val="137618560"/>
        <c:axId val="137620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1074</c:v>
                </c:pt>
                <c:pt idx="2">
                  <c:v>#N/A</c:v>
                </c:pt>
                <c:pt idx="3">
                  <c:v>#N/A</c:v>
                </c:pt>
                <c:pt idx="4">
                  <c:v>611</c:v>
                </c:pt>
                <c:pt idx="5">
                  <c:v>#N/A</c:v>
                </c:pt>
                <c:pt idx="6">
                  <c:v>#N/A</c:v>
                </c:pt>
                <c:pt idx="7">
                  <c:v>819</c:v>
                </c:pt>
                <c:pt idx="8">
                  <c:v>#N/A</c:v>
                </c:pt>
                <c:pt idx="9">
                  <c:v>#N/A</c:v>
                </c:pt>
                <c:pt idx="10">
                  <c:v>184</c:v>
                </c:pt>
                <c:pt idx="11">
                  <c:v>#N/A</c:v>
                </c:pt>
                <c:pt idx="12">
                  <c:v>#N/A</c:v>
                </c:pt>
                <c:pt idx="13">
                  <c:v>-369</c:v>
                </c:pt>
                <c:pt idx="14">
                  <c:v>#N/A</c:v>
                </c:pt>
              </c:numCache>
            </c:numRef>
          </c:val>
          <c:smooth val="0"/>
          <c:extLst>
            <c:ext xmlns:c16="http://schemas.microsoft.com/office/drawing/2014/chart" uri="{C3380CC4-5D6E-409C-BE32-E72D297353CC}">
              <c16:uniqueId val="{00000008-6919-42DC-9422-4D70AEE04C2B}"/>
            </c:ext>
          </c:extLst>
        </c:ser>
        <c:dLbls>
          <c:showLegendKey val="0"/>
          <c:showVal val="0"/>
          <c:showCatName val="0"/>
          <c:showSerName val="0"/>
          <c:showPercent val="0"/>
          <c:showBubbleSize val="0"/>
        </c:dLbls>
        <c:marker val="1"/>
        <c:smooth val="0"/>
        <c:axId val="137618560"/>
        <c:axId val="137620480"/>
      </c:lineChart>
      <c:catAx>
        <c:axId val="13761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620480"/>
        <c:crosses val="autoZero"/>
        <c:auto val="1"/>
        <c:lblAlgn val="ctr"/>
        <c:lblOffset val="100"/>
        <c:tickLblSkip val="1"/>
        <c:tickMarkSkip val="1"/>
        <c:noMultiLvlLbl val="0"/>
      </c:catAx>
      <c:valAx>
        <c:axId val="13762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61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25961</c:v>
                </c:pt>
                <c:pt idx="5">
                  <c:v>24761</c:v>
                </c:pt>
                <c:pt idx="8">
                  <c:v>23599</c:v>
                </c:pt>
                <c:pt idx="11">
                  <c:v>22552</c:v>
                </c:pt>
                <c:pt idx="14">
                  <c:v>20914</c:v>
                </c:pt>
              </c:numCache>
            </c:numRef>
          </c:val>
          <c:extLst>
            <c:ext xmlns:c16="http://schemas.microsoft.com/office/drawing/2014/chart" uri="{C3380CC4-5D6E-409C-BE32-E72D297353CC}">
              <c16:uniqueId val="{00000000-F576-4D9D-A390-A24AE6688D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14985</c:v>
                </c:pt>
                <c:pt idx="5">
                  <c:v>14333</c:v>
                </c:pt>
                <c:pt idx="8">
                  <c:v>13652</c:v>
                </c:pt>
                <c:pt idx="11">
                  <c:v>15861</c:v>
                </c:pt>
                <c:pt idx="14">
                  <c:v>15495</c:v>
                </c:pt>
              </c:numCache>
            </c:numRef>
          </c:val>
          <c:extLst>
            <c:ext xmlns:c16="http://schemas.microsoft.com/office/drawing/2014/chart" uri="{C3380CC4-5D6E-409C-BE32-E72D297353CC}">
              <c16:uniqueId val="{00000001-F576-4D9D-A390-A24AE6688D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1532</c:v>
                </c:pt>
                <c:pt idx="5">
                  <c:v>3048</c:v>
                </c:pt>
                <c:pt idx="8">
                  <c:v>981</c:v>
                </c:pt>
                <c:pt idx="11">
                  <c:v>3299</c:v>
                </c:pt>
                <c:pt idx="14">
                  <c:v>4239</c:v>
                </c:pt>
              </c:numCache>
            </c:numRef>
          </c:val>
          <c:extLst>
            <c:ext xmlns:c16="http://schemas.microsoft.com/office/drawing/2014/chart" uri="{C3380CC4-5D6E-409C-BE32-E72D297353CC}">
              <c16:uniqueId val="{00000002-F576-4D9D-A390-A24AE6688D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76-4D9D-A390-A24AE6688D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76-4D9D-A390-A24AE6688D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76-4D9D-A390-A24AE6688D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6248</c:v>
                </c:pt>
                <c:pt idx="3">
                  <c:v>6056</c:v>
                </c:pt>
                <c:pt idx="6">
                  <c:v>5865</c:v>
                </c:pt>
                <c:pt idx="9">
                  <c:v>5289</c:v>
                </c:pt>
                <c:pt idx="12">
                  <c:v>5062</c:v>
                </c:pt>
              </c:numCache>
            </c:numRef>
          </c:val>
          <c:extLst>
            <c:ext xmlns:c16="http://schemas.microsoft.com/office/drawing/2014/chart" uri="{C3380CC4-5D6E-409C-BE32-E72D297353CC}">
              <c16:uniqueId val="{00000006-F576-4D9D-A390-A24AE6688D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556</c:v>
                </c:pt>
                <c:pt idx="3">
                  <c:v>464</c:v>
                </c:pt>
                <c:pt idx="6">
                  <c:v>373</c:v>
                </c:pt>
                <c:pt idx="9">
                  <c:v>317</c:v>
                </c:pt>
                <c:pt idx="12">
                  <c:v>265</c:v>
                </c:pt>
              </c:numCache>
            </c:numRef>
          </c:val>
          <c:extLst>
            <c:ext xmlns:c16="http://schemas.microsoft.com/office/drawing/2014/chart" uri="{C3380CC4-5D6E-409C-BE32-E72D297353CC}">
              <c16:uniqueId val="{00000007-F576-4D9D-A390-A24AE6688D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12119</c:v>
                </c:pt>
                <c:pt idx="3">
                  <c:v>10800</c:v>
                </c:pt>
                <c:pt idx="6">
                  <c:v>9551</c:v>
                </c:pt>
                <c:pt idx="9">
                  <c:v>8396</c:v>
                </c:pt>
                <c:pt idx="12">
                  <c:v>7227</c:v>
                </c:pt>
              </c:numCache>
            </c:numRef>
          </c:val>
          <c:extLst>
            <c:ext xmlns:c16="http://schemas.microsoft.com/office/drawing/2014/chart" uri="{C3380CC4-5D6E-409C-BE32-E72D297353CC}">
              <c16:uniqueId val="{00000008-F576-4D9D-A390-A24AE6688D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5233</c:v>
                </c:pt>
                <c:pt idx="3">
                  <c:v>5059</c:v>
                </c:pt>
                <c:pt idx="6">
                  <c:v>2188</c:v>
                </c:pt>
                <c:pt idx="9">
                  <c:v>2050</c:v>
                </c:pt>
                <c:pt idx="12">
                  <c:v>2146</c:v>
                </c:pt>
              </c:numCache>
            </c:numRef>
          </c:val>
          <c:extLst>
            <c:ext xmlns:c16="http://schemas.microsoft.com/office/drawing/2014/chart" uri="{C3380CC4-5D6E-409C-BE32-E72D297353CC}">
              <c16:uniqueId val="{00000009-F576-4D9D-A390-A24AE6688D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27491</c:v>
                </c:pt>
                <c:pt idx="3">
                  <c:v>24867</c:v>
                </c:pt>
                <c:pt idx="6">
                  <c:v>24080</c:v>
                </c:pt>
                <c:pt idx="9">
                  <c:v>24009</c:v>
                </c:pt>
                <c:pt idx="12">
                  <c:v>23139</c:v>
                </c:pt>
              </c:numCache>
            </c:numRef>
          </c:val>
          <c:extLst>
            <c:ext xmlns:c16="http://schemas.microsoft.com/office/drawing/2014/chart" uri="{C3380CC4-5D6E-409C-BE32-E72D297353CC}">
              <c16:uniqueId val="{0000000A-F576-4D9D-A390-A24AE6688DAF}"/>
            </c:ext>
          </c:extLst>
        </c:ser>
        <c:dLbls>
          <c:showLegendKey val="0"/>
          <c:showVal val="0"/>
          <c:showCatName val="0"/>
          <c:showSerName val="0"/>
          <c:showPercent val="0"/>
          <c:showBubbleSize val="0"/>
        </c:dLbls>
        <c:gapWidth val="100"/>
        <c:overlap val="100"/>
        <c:axId val="137887104"/>
        <c:axId val="138020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9170</c:v>
                </c:pt>
                <c:pt idx="2">
                  <c:v>#N/A</c:v>
                </c:pt>
                <c:pt idx="3">
                  <c:v>#N/A</c:v>
                </c:pt>
                <c:pt idx="4">
                  <c:v>5102</c:v>
                </c:pt>
                <c:pt idx="5">
                  <c:v>#N/A</c:v>
                </c:pt>
                <c:pt idx="6">
                  <c:v>#N/A</c:v>
                </c:pt>
                <c:pt idx="7">
                  <c:v>3825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576-4D9D-A390-A24AE6688DAF}"/>
            </c:ext>
          </c:extLst>
        </c:ser>
        <c:dLbls>
          <c:showLegendKey val="0"/>
          <c:showVal val="0"/>
          <c:showCatName val="0"/>
          <c:showSerName val="0"/>
          <c:showPercent val="0"/>
          <c:showBubbleSize val="0"/>
        </c:dLbls>
        <c:marker val="1"/>
        <c:smooth val="0"/>
        <c:axId val="137887104"/>
        <c:axId val="138020352"/>
      </c:lineChart>
      <c:catAx>
        <c:axId val="13788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020352"/>
        <c:crosses val="autoZero"/>
        <c:auto val="1"/>
        <c:lblAlgn val="ctr"/>
        <c:lblOffset val="100"/>
        <c:tickLblSkip val="1"/>
        <c:tickMarkSkip val="1"/>
        <c:noMultiLvlLbl val="0"/>
      </c:catAx>
      <c:valAx>
        <c:axId val="13802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88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東京都国分寺市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119,379
117,648
11.46
40,806,203
39,576,173
1,184,926
22,905,241
22,386,650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tx1"/>
              </a:solidFill>
              <a:effectLst/>
              <a:latin typeface="+mn-lt"/>
              <a:ea typeface="+mn-ea"/>
              <a:cs typeface="+mn-cs"/>
            </a:rPr>
            <a:t>　</a:t>
          </a:r>
          <a:r>
            <a:rPr lang="ja-JP" altLang="ja-JP" sz="1100" b="0" i="0">
              <a:solidFill>
                <a:schemeClr val="tx1"/>
              </a:solidFill>
              <a:effectLst/>
              <a:latin typeface="+mn-lt"/>
              <a:ea typeface="+mn-ea"/>
              <a:cs typeface="+mn-cs"/>
            </a:rPr>
            <a:t>消費税増税により地方消費税交付金が増になったこと等に伴い，基準財政収入額が増加した。また，地域の元気創造事業費の創設，</a:t>
          </a:r>
          <a:r>
            <a:rPr lang="ja-JP" altLang="en-US" sz="1100" b="0" i="0">
              <a:solidFill>
                <a:schemeClr val="tx1"/>
              </a:solidFill>
              <a:effectLst/>
              <a:latin typeface="+mn-lt"/>
              <a:ea typeface="+mn-ea"/>
              <a:cs typeface="+mn-cs"/>
            </a:rPr>
            <a:t>消防費の単位費用の増</a:t>
          </a:r>
          <a:r>
            <a:rPr lang="ja-JP" altLang="ja-JP" sz="1100" b="0" i="0">
              <a:solidFill>
                <a:schemeClr val="tx1"/>
              </a:solidFill>
              <a:effectLst/>
              <a:latin typeface="+mn-lt"/>
              <a:ea typeface="+mn-ea"/>
              <a:cs typeface="+mn-cs"/>
            </a:rPr>
            <a:t>等により基準財政需要額についても増加している。過去３ヵ年の平均値である財政力指数は，前年度と</a:t>
          </a:r>
          <a:r>
            <a:rPr lang="ja-JP" altLang="en-US" sz="1100" b="0" i="0">
              <a:solidFill>
                <a:schemeClr val="tx1"/>
              </a:solidFill>
              <a:effectLst/>
              <a:latin typeface="+mn-lt"/>
              <a:ea typeface="+mn-ea"/>
              <a:cs typeface="+mn-cs"/>
            </a:rPr>
            <a:t>同ポイントであった</a:t>
          </a:r>
          <a:r>
            <a:rPr lang="ja-JP" altLang="ja-JP" sz="1100" b="0" i="0">
              <a:solidFill>
                <a:schemeClr val="tx1"/>
              </a:solidFill>
              <a:effectLst/>
              <a:latin typeface="+mn-lt"/>
              <a:ea typeface="+mn-ea"/>
              <a:cs typeface="+mn-cs"/>
            </a:rPr>
            <a:t>。今後は景気動向によ</a:t>
          </a:r>
          <a:r>
            <a:rPr lang="ja-JP" altLang="en-US" sz="1100" b="0" i="0">
              <a:solidFill>
                <a:schemeClr val="tx1"/>
              </a:solidFill>
              <a:effectLst/>
              <a:latin typeface="+mn-lt"/>
              <a:ea typeface="+mn-ea"/>
              <a:cs typeface="+mn-cs"/>
            </a:rPr>
            <a:t>る</a:t>
          </a:r>
          <a:r>
            <a:rPr lang="ja-JP" altLang="ja-JP" sz="1100" b="0" i="0">
              <a:solidFill>
                <a:schemeClr val="tx1"/>
              </a:solidFill>
              <a:effectLst/>
              <a:latin typeface="+mn-lt"/>
              <a:ea typeface="+mn-ea"/>
              <a:cs typeface="+mn-cs"/>
            </a:rPr>
            <a:t>市税収入</a:t>
          </a:r>
          <a:r>
            <a:rPr lang="ja-JP" altLang="en-US" sz="1100" b="0" i="0">
              <a:solidFill>
                <a:schemeClr val="tx1"/>
              </a:solidFill>
              <a:effectLst/>
              <a:latin typeface="+mn-lt"/>
              <a:ea typeface="+mn-ea"/>
              <a:cs typeface="+mn-cs"/>
            </a:rPr>
            <a:t>等</a:t>
          </a:r>
          <a:r>
            <a:rPr lang="ja-JP" altLang="ja-JP" sz="1100" b="0" i="0">
              <a:solidFill>
                <a:schemeClr val="tx1"/>
              </a:solidFill>
              <a:effectLst/>
              <a:latin typeface="+mn-lt"/>
              <a:ea typeface="+mn-ea"/>
              <a:cs typeface="+mn-cs"/>
            </a:rPr>
            <a:t>に大きな影響を受けることが懸念されるが，事務事業の見直しなどによる経常経費の削減を進めることにより財政基盤の強化に努める。</a:t>
          </a:r>
          <a:endParaRPr lang="ja-JP" altLang="ja-JP" sz="1400">
            <a:solidFill>
              <a:schemeClr val="tx1"/>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39</xdr:row>
      <xdr:rowOff>160565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143328</xdr:rowOff>
    </xdr:from>
    <xdr:to>
      <xdr:col>6</xdr:col>
      <xdr:colOff>0</xdr:colOff>
      <xdr:row>39</xdr:row>
      <xdr:rowOff>160565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74385</xdr:rowOff>
    </xdr:from>
    <xdr:to>
      <xdr:col>4</xdr:col>
      <xdr:colOff>482600</xdr:colOff>
      <xdr:row>39</xdr:row>
      <xdr:rowOff>143328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609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22678</xdr:rowOff>
    </xdr:from>
    <xdr:to>
      <xdr:col>3</xdr:col>
      <xdr:colOff>279400</xdr:colOff>
      <xdr:row>39</xdr:row>
      <xdr:rowOff>74385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092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42834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92528</xdr:rowOff>
    </xdr:from>
    <xdr:to>
      <xdr:col>4</xdr:col>
      <xdr:colOff>533400</xdr:colOff>
      <xdr:row>40</xdr:row>
      <xdr:rowOff>22678</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32855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23585</xdr:rowOff>
    </xdr:from>
    <xdr:to>
      <xdr:col>3</xdr:col>
      <xdr:colOff>330200</xdr:colOff>
      <xdr:row>39</xdr:row>
      <xdr:rowOff>125185</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135362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143328</xdr:rowOff>
    </xdr:from>
    <xdr:to>
      <xdr:col>2</xdr:col>
      <xdr:colOff>127000</xdr:colOff>
      <xdr:row>39</xdr:row>
      <xdr:rowOff>73478</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83655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mn-lt"/>
              <a:ea typeface="+mn-ea"/>
              <a:cs typeface="+mn-cs"/>
            </a:rPr>
            <a:t>　</a:t>
          </a:r>
          <a:r>
            <a:rPr lang="ja-JP" altLang="ja-JP" sz="1100" b="0" i="0">
              <a:solidFill>
                <a:schemeClr val="tx1"/>
              </a:solidFill>
              <a:effectLst/>
              <a:latin typeface="+mn-lt"/>
              <a:ea typeface="+mn-ea"/>
              <a:cs typeface="+mn-cs"/>
            </a:rPr>
            <a:t>歳入については，市税や税連動交付金の増により全体としては経常一般財源等が約</a:t>
          </a:r>
          <a:r>
            <a:rPr lang="en-US" altLang="ja-JP" sz="1100" b="0" i="0">
              <a:solidFill>
                <a:schemeClr val="tx1"/>
              </a:solidFill>
              <a:effectLst/>
              <a:latin typeface="+mn-lt"/>
              <a:ea typeface="+mn-ea"/>
              <a:cs typeface="+mn-cs"/>
            </a:rPr>
            <a:t>6</a:t>
          </a:r>
          <a:r>
            <a:rPr lang="ja-JP" altLang="ja-JP" sz="1100" b="0" i="0">
              <a:solidFill>
                <a:schemeClr val="tx1"/>
              </a:solidFill>
              <a:effectLst/>
              <a:latin typeface="+mn-lt"/>
              <a:ea typeface="+mn-ea"/>
              <a:cs typeface="+mn-cs"/>
            </a:rPr>
            <a:t>億</a:t>
          </a:r>
          <a:r>
            <a:rPr lang="en-US" altLang="ja-JP" sz="1100" b="0" i="0">
              <a:solidFill>
                <a:schemeClr val="tx1"/>
              </a:solidFill>
              <a:effectLst/>
              <a:latin typeface="+mn-lt"/>
              <a:ea typeface="+mn-ea"/>
              <a:cs typeface="+mn-cs"/>
            </a:rPr>
            <a:t>2,200</a:t>
          </a:r>
          <a:r>
            <a:rPr lang="ja-JP" altLang="ja-JP" sz="1100" b="0" i="0">
              <a:solidFill>
                <a:schemeClr val="tx1"/>
              </a:solidFill>
              <a:effectLst/>
              <a:latin typeface="+mn-lt"/>
              <a:ea typeface="+mn-ea"/>
              <a:cs typeface="+mn-cs"/>
            </a:rPr>
            <a:t>万円の増となった。歳出については，公債費が減少したものの，</a:t>
          </a:r>
          <a:r>
            <a:rPr lang="ja-JP" altLang="en-US" sz="1100" b="0" i="0">
              <a:solidFill>
                <a:schemeClr val="tx1"/>
              </a:solidFill>
              <a:effectLst/>
              <a:latin typeface="+mn-lt"/>
              <a:ea typeface="+mn-ea"/>
              <a:cs typeface="+mn-cs"/>
            </a:rPr>
            <a:t>物件費</a:t>
          </a:r>
          <a:r>
            <a:rPr lang="ja-JP" altLang="ja-JP" sz="1100" b="0" i="0">
              <a:solidFill>
                <a:schemeClr val="tx1"/>
              </a:solidFill>
              <a:effectLst/>
              <a:latin typeface="+mn-lt"/>
              <a:ea typeface="+mn-ea"/>
              <a:cs typeface="+mn-cs"/>
            </a:rPr>
            <a:t>や扶助費が増加したことにより経常経費充当一般財源が約</a:t>
          </a:r>
          <a:r>
            <a:rPr lang="en-US" altLang="ja-JP" sz="1100" b="0" i="0">
              <a:solidFill>
                <a:schemeClr val="tx1"/>
              </a:solidFill>
              <a:effectLst/>
              <a:latin typeface="+mn-lt"/>
              <a:ea typeface="+mn-ea"/>
              <a:cs typeface="+mn-cs"/>
            </a:rPr>
            <a:t>5</a:t>
          </a:r>
          <a:r>
            <a:rPr lang="ja-JP" altLang="ja-JP" sz="1100" b="0" i="0">
              <a:solidFill>
                <a:schemeClr val="tx1"/>
              </a:solidFill>
              <a:effectLst/>
              <a:latin typeface="+mn-lt"/>
              <a:ea typeface="+mn-ea"/>
              <a:cs typeface="+mn-cs"/>
            </a:rPr>
            <a:t>億</a:t>
          </a:r>
          <a:r>
            <a:rPr lang="en-US" altLang="ja-JP" sz="1100" b="0" i="0">
              <a:solidFill>
                <a:schemeClr val="tx1"/>
              </a:solidFill>
              <a:effectLst/>
              <a:latin typeface="+mn-lt"/>
              <a:ea typeface="+mn-ea"/>
              <a:cs typeface="+mn-cs"/>
            </a:rPr>
            <a:t>5,000</a:t>
          </a:r>
          <a:r>
            <a:rPr lang="ja-JP" altLang="ja-JP" sz="1100" b="0" i="0">
              <a:solidFill>
                <a:schemeClr val="tx1"/>
              </a:solidFill>
              <a:effectLst/>
              <a:latin typeface="+mn-lt"/>
              <a:ea typeface="+mn-ea"/>
              <a:cs typeface="+mn-cs"/>
            </a:rPr>
            <a:t>万円の増となった。</a:t>
          </a:r>
          <a:r>
            <a:rPr lang="ja-JP" altLang="en-US" sz="1100" b="0" i="0">
              <a:solidFill>
                <a:schemeClr val="tx1"/>
              </a:solidFill>
              <a:effectLst/>
              <a:latin typeface="+mn-lt"/>
              <a:ea typeface="+mn-ea"/>
              <a:cs typeface="+mn-cs"/>
            </a:rPr>
            <a:t>また，臨時財政対策債約</a:t>
          </a:r>
          <a:r>
            <a:rPr lang="en-US" altLang="ja-JP" sz="1100" b="0" i="0">
              <a:solidFill>
                <a:schemeClr val="tx1"/>
              </a:solidFill>
              <a:effectLst/>
              <a:latin typeface="+mn-lt"/>
              <a:ea typeface="+mn-ea"/>
              <a:cs typeface="+mn-cs"/>
            </a:rPr>
            <a:t>4</a:t>
          </a:r>
          <a:r>
            <a:rPr lang="ja-JP" altLang="en-US" sz="1100" b="0" i="0">
              <a:solidFill>
                <a:schemeClr val="tx1"/>
              </a:solidFill>
              <a:effectLst/>
              <a:latin typeface="+mn-lt"/>
              <a:ea typeface="+mn-ea"/>
              <a:cs typeface="+mn-cs"/>
            </a:rPr>
            <a:t>億</a:t>
          </a:r>
          <a:r>
            <a:rPr lang="en-US" altLang="ja-JP" sz="1100" b="0" i="0">
              <a:solidFill>
                <a:schemeClr val="tx1"/>
              </a:solidFill>
              <a:effectLst/>
              <a:latin typeface="+mn-lt"/>
              <a:ea typeface="+mn-ea"/>
              <a:cs typeface="+mn-cs"/>
            </a:rPr>
            <a:t>3,800</a:t>
          </a:r>
          <a:r>
            <a:rPr lang="ja-JP" altLang="en-US" sz="1100" b="0" i="0">
              <a:solidFill>
                <a:schemeClr val="tx1"/>
              </a:solidFill>
              <a:effectLst/>
              <a:latin typeface="+mn-lt"/>
              <a:ea typeface="+mn-ea"/>
              <a:cs typeface="+mn-cs"/>
            </a:rPr>
            <a:t>万円の借入れを行っている。</a:t>
          </a:r>
          <a:r>
            <a:rPr lang="ja-JP" altLang="ja-JP" sz="1100" b="0" i="0">
              <a:solidFill>
                <a:schemeClr val="tx1"/>
              </a:solidFill>
              <a:effectLst/>
              <a:latin typeface="+mn-lt"/>
              <a:ea typeface="+mn-ea"/>
              <a:cs typeface="+mn-cs"/>
            </a:rPr>
            <a:t>経常収支比率は，前年度と比較して</a:t>
          </a:r>
          <a:r>
            <a:rPr lang="en-US" altLang="ja-JP" sz="1100" b="0" i="0">
              <a:solidFill>
                <a:schemeClr val="tx1"/>
              </a:solidFill>
              <a:effectLst/>
              <a:latin typeface="+mn-lt"/>
              <a:ea typeface="+mn-ea"/>
              <a:cs typeface="+mn-cs"/>
            </a:rPr>
            <a:t>2.0</a:t>
          </a:r>
          <a:r>
            <a:rPr lang="ja-JP" altLang="ja-JP" sz="1100" b="0" i="0">
              <a:solidFill>
                <a:schemeClr val="tx1"/>
              </a:solidFill>
              <a:effectLst/>
              <a:latin typeface="+mn-lt"/>
              <a:ea typeface="+mn-ea"/>
              <a:cs typeface="+mn-cs"/>
            </a:rPr>
            <a:t>ポイント改善した。</a:t>
          </a:r>
          <a:r>
            <a:rPr lang="ja-JP" altLang="en-US" sz="1100" b="0" i="0">
              <a:solidFill>
                <a:schemeClr val="tx1"/>
              </a:solidFill>
              <a:effectLst/>
              <a:latin typeface="+mn-lt"/>
              <a:ea typeface="+mn-ea"/>
              <a:cs typeface="+mn-cs"/>
            </a:rPr>
            <a:t>近年の傾向としては経常収支比率は改善傾向にある。</a:t>
          </a:r>
          <a:endParaRPr lang="ja-JP" altLang="ja-JP" sz="140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102362</xdr:rowOff>
    </xdr:from>
    <xdr:to>
      <xdr:col>7</xdr:col>
      <xdr:colOff>152400</xdr:colOff>
      <xdr:row>63</xdr:row>
      <xdr:rowOff>27432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3226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27432</xdr:rowOff>
    </xdr:from>
    <xdr:to>
      <xdr:col>6</xdr:col>
      <xdr:colOff>0</xdr:colOff>
      <xdr:row>63</xdr:row>
      <xdr:rowOff>104648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2878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104648</xdr:rowOff>
    </xdr:from>
    <xdr:to>
      <xdr:col>4</xdr:col>
      <xdr:colOff>482600</xdr:colOff>
      <xdr:row>64</xdr:row>
      <xdr:rowOff>29718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0599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29718</xdr:rowOff>
    </xdr:from>
    <xdr:to>
      <xdr:col>3</xdr:col>
      <xdr:colOff>279400</xdr:colOff>
      <xdr:row>64</xdr:row>
      <xdr:rowOff>135890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0251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52341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51562</xdr:rowOff>
    </xdr:from>
    <xdr:to>
      <xdr:col>7</xdr:col>
      <xdr:colOff>203200</xdr:colOff>
      <xdr:row>62</xdr:row>
      <xdr:rowOff>153162</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23639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5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148082</xdr:rowOff>
    </xdr:from>
    <xdr:to>
      <xdr:col>6</xdr:col>
      <xdr:colOff>50800</xdr:colOff>
      <xdr:row>63</xdr:row>
      <xdr:rowOff>78232</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63009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53848</xdr:rowOff>
    </xdr:from>
    <xdr:to>
      <xdr:col>4</xdr:col>
      <xdr:colOff>533400</xdr:colOff>
      <xdr:row>63</xdr:row>
      <xdr:rowOff>155448</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140225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150368</xdr:rowOff>
    </xdr:from>
    <xdr:to>
      <xdr:col>3</xdr:col>
      <xdr:colOff>330200</xdr:colOff>
      <xdr:row>64</xdr:row>
      <xdr:rowOff>80518</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65295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[116,080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rgbClr val="FF0000"/>
              </a:solidFill>
              <a:effectLst/>
              <a:latin typeface="+mn-lt"/>
              <a:ea typeface="+mn-ea"/>
              <a:cs typeface="+mn-cs"/>
            </a:rPr>
            <a:t>　</a:t>
          </a:r>
          <a:r>
            <a:rPr lang="ja-JP" altLang="ja-JP" sz="1100" b="0" i="0">
              <a:solidFill>
                <a:schemeClr val="tx1"/>
              </a:solidFill>
              <a:effectLst/>
              <a:latin typeface="+mn-lt"/>
              <a:ea typeface="+mn-ea"/>
              <a:cs typeface="+mn-cs"/>
            </a:rPr>
            <a:t>人件費については，定年退職者等の減少による退職金の減や</a:t>
          </a:r>
          <a:r>
            <a:rPr lang="ja-JP" altLang="en-US" sz="1100" b="0" i="0">
              <a:solidFill>
                <a:schemeClr val="tx1"/>
              </a:solidFill>
              <a:effectLst/>
              <a:latin typeface="+mn-lt"/>
              <a:ea typeface="+mn-ea"/>
              <a:cs typeface="+mn-cs"/>
            </a:rPr>
            <a:t>嘱託職員数の減による嘱託報酬の減等</a:t>
          </a:r>
          <a:r>
            <a:rPr lang="ja-JP" altLang="ja-JP" sz="1100" b="0" i="0">
              <a:solidFill>
                <a:schemeClr val="tx1"/>
              </a:solidFill>
              <a:effectLst/>
              <a:latin typeface="+mn-lt"/>
              <a:ea typeface="+mn-ea"/>
              <a:cs typeface="+mn-cs"/>
            </a:rPr>
            <a:t>により前年度比で減少している。物件費については，</a:t>
          </a:r>
          <a:r>
            <a:rPr lang="ja-JP" altLang="en-US" sz="1100" b="0" i="0">
              <a:solidFill>
                <a:schemeClr val="tx1"/>
              </a:solidFill>
              <a:effectLst/>
              <a:latin typeface="+mn-lt"/>
              <a:ea typeface="+mn-ea"/>
              <a:cs typeface="+mn-cs"/>
            </a:rPr>
            <a:t>新内部事務系システム運用委託料の</a:t>
          </a:r>
          <a:r>
            <a:rPr lang="ja-JP" altLang="ja-JP" sz="1100" b="0" i="0">
              <a:solidFill>
                <a:schemeClr val="tx1"/>
              </a:solidFill>
              <a:effectLst/>
              <a:latin typeface="+mn-lt"/>
              <a:ea typeface="+mn-ea"/>
              <a:cs typeface="+mn-cs"/>
            </a:rPr>
            <a:t>増等により前年度比で</a:t>
          </a:r>
          <a:r>
            <a:rPr lang="ja-JP" altLang="en-US" sz="1100" b="0" i="0">
              <a:solidFill>
                <a:schemeClr val="tx1"/>
              </a:solidFill>
              <a:effectLst/>
              <a:latin typeface="+mn-lt"/>
              <a:ea typeface="+mn-ea"/>
              <a:cs typeface="+mn-cs"/>
            </a:rPr>
            <a:t>増加している</a:t>
          </a:r>
          <a:r>
            <a:rPr lang="ja-JP" altLang="ja-JP" sz="1100" b="0" i="0">
              <a:solidFill>
                <a:schemeClr val="tx1"/>
              </a:solidFill>
              <a:effectLst/>
              <a:latin typeface="+mn-lt"/>
              <a:ea typeface="+mn-ea"/>
              <a:cs typeface="+mn-cs"/>
            </a:rPr>
            <a:t>。類似団体の平均を上回っている状況にあるため，今後事務事業の見直しや，アウトソーシングの活用などを一層推進し，人件費及び物件費等の抑制を図っていく。</a:t>
          </a:r>
          <a:endParaRPr lang="ja-JP" altLang="ja-JP" sz="140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40903</xdr:rowOff>
    </xdr:from>
    <xdr:to>
      <xdr:col>7</xdr:col>
      <xdr:colOff>152400</xdr:colOff>
      <xdr:row>85</xdr:row>
      <xdr:rowOff>136544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14153"/>
          <a:ext cx="838200" cy="9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40903</xdr:rowOff>
    </xdr:from>
    <xdr:to>
      <xdr:col>6</xdr:col>
      <xdr:colOff>0</xdr:colOff>
      <xdr:row>85</xdr:row>
      <xdr:rowOff>64618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614153"/>
          <a:ext cx="889000" cy="2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64618</xdr:rowOff>
    </xdr:from>
    <xdr:to>
      <xdr:col>4</xdr:col>
      <xdr:colOff>482600</xdr:colOff>
      <xdr:row>86</xdr:row>
      <xdr:rowOff>38241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637868"/>
          <a:ext cx="889000" cy="1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38241</xdr:rowOff>
    </xdr:from>
    <xdr:to>
      <xdr:col>3</xdr:col>
      <xdr:colOff>279400</xdr:colOff>
      <xdr:row>86</xdr:row>
      <xdr:rowOff>51392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782941"/>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43695</xdr:rowOff>
    </xdr:from>
    <xdr:to>
      <xdr:col>2</xdr:col>
      <xdr:colOff>127000</xdr:colOff>
      <xdr:row>84</xdr:row>
      <xdr:rowOff>145295</xdr:rowOff>
    </xdr:to>
    <xdr:sp macro="" textlink="">
      <xdr:nvSpPr>
        <xdr:cNvPr id="207" name="フローチャート : 判断 206">
          <a:extLst>
            <a:ext uri="{FF2B5EF4-FFF2-40B4-BE49-F238E27FC236}">
              <a16:creationId xmlns:a16="http://schemas.microsoft.com/office/drawing/2014/main" id="{00000000-0008-0000-0300-0000CF000000}"/>
            </a:ext>
          </a:extLst>
        </xdr:cNvPr>
        <xdr:cNvSpPr/>
      </xdr:nvSpPr>
      <xdr:spPr>
        <a:xfrm>
          <a:off x="1397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155472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85744</xdr:rowOff>
    </xdr:from>
    <xdr:to>
      <xdr:col>7</xdr:col>
      <xdr:colOff>203200</xdr:colOff>
      <xdr:row>86</xdr:row>
      <xdr:rowOff>15894</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902200" y="1465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57821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3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116,080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161553</xdr:rowOff>
    </xdr:from>
    <xdr:to>
      <xdr:col>6</xdr:col>
      <xdr:colOff>50800</xdr:colOff>
      <xdr:row>85</xdr:row>
      <xdr:rowOff>91703</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4064000" y="145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76480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4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110,531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13818</xdr:rowOff>
    </xdr:from>
    <xdr:to>
      <xdr:col>4</xdr:col>
      <xdr:colOff>533400</xdr:colOff>
      <xdr:row>85</xdr:row>
      <xdr:rowOff>115418</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3175000" y="145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100195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7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111,907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158891</xdr:rowOff>
    </xdr:from>
    <xdr:to>
      <xdr:col>3</xdr:col>
      <xdr:colOff>330200</xdr:colOff>
      <xdr:row>86</xdr:row>
      <xdr:rowOff>89041</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2286000" y="147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73818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1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120,324</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592</xdr:rowOff>
    </xdr:from>
    <xdr:to>
      <xdr:col>2</xdr:col>
      <xdr:colOff>127000</xdr:colOff>
      <xdr:row>86</xdr:row>
      <xdr:rowOff>102192</xdr:rowOff>
    </xdr:to>
    <xdr:sp macro="" textlink="">
      <xdr:nvSpPr>
        <xdr:cNvPr id="222" name="円/楕円 221">
          <a:extLst>
            <a:ext uri="{FF2B5EF4-FFF2-40B4-BE49-F238E27FC236}">
              <a16:creationId xmlns:a16="http://schemas.microsoft.com/office/drawing/2014/main" id="{00000000-0008-0000-0300-0000DE000000}"/>
            </a:ext>
          </a:extLst>
        </xdr:cNvPr>
        <xdr:cNvSpPr/>
      </xdr:nvSpPr>
      <xdr:spPr>
        <a:xfrm>
          <a:off x="1397000" y="147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86969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3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月に給与制度の見直しを行い，東京都に準拠した給料表に移行した結果，平成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年のラスパイレス指数は類似団体平均値とほぼ均衡する水準まで改善が図られていた。その後，東日本大震災への対応による国の給与削減措置の影響により，平成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年及び平成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年では数値が上昇したが，給与削減措置が終了したことで平成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年では</a:t>
          </a:r>
          <a:r>
            <a:rPr lang="en-US" altLang="ja-JP" sz="1100">
              <a:solidFill>
                <a:schemeClr val="dk1"/>
              </a:solidFill>
              <a:effectLst/>
              <a:latin typeface="+mn-lt"/>
              <a:ea typeface="+mn-ea"/>
              <a:cs typeface="+mn-cs"/>
            </a:rPr>
            <a:t>101.8</a:t>
          </a:r>
          <a:r>
            <a:rPr lang="ja-JP" altLang="ja-JP" sz="1100">
              <a:solidFill>
                <a:schemeClr val="dk1"/>
              </a:solidFill>
              <a:effectLst/>
              <a:latin typeface="+mn-lt"/>
              <a:ea typeface="+mn-ea"/>
              <a:cs typeface="+mn-cs"/>
            </a:rPr>
            <a:t>と類似団体平均値に近づく結果となった。また，平成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年度では，総合的見直しによる配分変更分に対する現給保障者割合が大きいため，</a:t>
          </a:r>
          <a:r>
            <a:rPr lang="en-US" altLang="ja-JP" sz="1100">
              <a:solidFill>
                <a:schemeClr val="dk1"/>
              </a:solidFill>
              <a:effectLst/>
              <a:latin typeface="+mn-lt"/>
              <a:ea typeface="+mn-ea"/>
              <a:cs typeface="+mn-cs"/>
            </a:rPr>
            <a:t>101.5</a:t>
          </a:r>
          <a:r>
            <a:rPr lang="ja-JP" altLang="ja-JP" sz="1100">
              <a:solidFill>
                <a:schemeClr val="dk1"/>
              </a:solidFill>
              <a:effectLst/>
              <a:latin typeface="+mn-lt"/>
              <a:ea typeface="+mn-ea"/>
              <a:cs typeface="+mn-cs"/>
            </a:rPr>
            <a:t>と更にラスパイレス指数が下がる結果となった。</a:t>
          </a:r>
          <a:endParaRPr lang="ja-JP" altLang="ja-JP" sz="1400">
            <a:solidFill>
              <a:srgbClr val="FF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5080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2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90</xdr:row>
      <xdr:rowOff>11007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49780"/>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85937</xdr:rowOff>
    </xdr:from>
    <xdr:to>
      <xdr:col>22</xdr:col>
      <xdr:colOff>203200</xdr:colOff>
      <xdr:row>90</xdr:row>
      <xdr:rowOff>11007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34498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85937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53261"/>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9" name="フローチャート :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131657</xdr:rowOff>
    </xdr:from>
    <xdr:to>
      <xdr:col>22</xdr:col>
      <xdr:colOff>254000</xdr:colOff>
      <xdr:row>90</xdr:row>
      <xdr:rowOff>61807</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5240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46584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47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35137</xdr:rowOff>
    </xdr:from>
    <xdr:to>
      <xdr:col>21</xdr:col>
      <xdr:colOff>50800</xdr:colOff>
      <xdr:row>89</xdr:row>
      <xdr:rowOff>136737</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4351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121514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4" name="円/楕円 283">
          <a:extLst>
            <a:ext uri="{FF2B5EF4-FFF2-40B4-BE49-F238E27FC236}">
              <a16:creationId xmlns:a16="http://schemas.microsoft.com/office/drawing/2014/main" id="{00000000-0008-0000-0300-00001C010000}"/>
            </a:ext>
          </a:extLst>
        </xdr:cNvPr>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115588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tx1"/>
              </a:solidFill>
              <a:effectLst/>
              <a:latin typeface="+mn-lt"/>
              <a:ea typeface="+mn-ea"/>
              <a:cs typeface="+mn-cs"/>
            </a:rPr>
            <a:t>　「職員</a:t>
          </a:r>
          <a:r>
            <a:rPr lang="en-US" altLang="ja-JP" sz="1100" b="0" i="0">
              <a:solidFill>
                <a:schemeClr val="tx1"/>
              </a:solidFill>
              <a:effectLst/>
              <a:latin typeface="+mn-lt"/>
              <a:ea typeface="+mn-ea"/>
              <a:cs typeface="+mn-cs"/>
            </a:rPr>
            <a:t>100</a:t>
          </a:r>
          <a:r>
            <a:rPr lang="ja-JP" altLang="ja-JP" sz="1100" b="0" i="0">
              <a:solidFill>
                <a:schemeClr val="tx1"/>
              </a:solidFill>
              <a:effectLst/>
              <a:latin typeface="+mn-lt"/>
              <a:ea typeface="+mn-ea"/>
              <a:cs typeface="+mn-cs"/>
            </a:rPr>
            <a:t>人削減計画」を平成</a:t>
          </a:r>
          <a:r>
            <a:rPr lang="en-US" altLang="ja-JP" sz="1100" b="0" i="0">
              <a:solidFill>
                <a:schemeClr val="tx1"/>
              </a:solidFill>
              <a:effectLst/>
              <a:latin typeface="+mn-lt"/>
              <a:ea typeface="+mn-ea"/>
              <a:cs typeface="+mn-cs"/>
            </a:rPr>
            <a:t>20</a:t>
          </a:r>
          <a:r>
            <a:rPr lang="ja-JP" altLang="ja-JP" sz="1100" b="0" i="0">
              <a:solidFill>
                <a:schemeClr val="tx1"/>
              </a:solidFill>
              <a:effectLst/>
              <a:latin typeface="+mn-lt"/>
              <a:ea typeface="+mn-ea"/>
              <a:cs typeface="+mn-cs"/>
            </a:rPr>
            <a:t>年まで取り組んだ結果，</a:t>
          </a:r>
          <a:r>
            <a:rPr lang="en-US" altLang="ja-JP" sz="1100" b="0" i="0">
              <a:solidFill>
                <a:schemeClr val="tx1"/>
              </a:solidFill>
              <a:effectLst/>
              <a:latin typeface="+mn-lt"/>
              <a:ea typeface="+mn-ea"/>
              <a:cs typeface="+mn-cs"/>
            </a:rPr>
            <a:t>124</a:t>
          </a:r>
          <a:r>
            <a:rPr lang="ja-JP" altLang="ja-JP" sz="1100" b="0" i="0">
              <a:solidFill>
                <a:schemeClr val="tx1"/>
              </a:solidFill>
              <a:effectLst/>
              <a:latin typeface="+mn-lt"/>
              <a:ea typeface="+mn-ea"/>
              <a:cs typeface="+mn-cs"/>
            </a:rPr>
            <a:t>人の削減実績となった。また、平成</a:t>
          </a:r>
          <a:r>
            <a:rPr lang="en-US" altLang="ja-JP" sz="1100" b="0" i="0">
              <a:solidFill>
                <a:schemeClr val="tx1"/>
              </a:solidFill>
              <a:effectLst/>
              <a:latin typeface="+mn-lt"/>
              <a:ea typeface="+mn-ea"/>
              <a:cs typeface="+mn-cs"/>
            </a:rPr>
            <a:t>22</a:t>
          </a:r>
          <a:r>
            <a:rPr lang="ja-JP" altLang="ja-JP" sz="1100" b="0" i="0">
              <a:solidFill>
                <a:schemeClr val="tx1"/>
              </a:solidFill>
              <a:effectLst/>
              <a:latin typeface="+mn-lt"/>
              <a:ea typeface="+mn-ea"/>
              <a:cs typeface="+mn-cs"/>
            </a:rPr>
            <a:t>年２月策定の「職員数適正化計画」において、平成</a:t>
          </a:r>
          <a:r>
            <a:rPr lang="en-US" altLang="ja-JP" sz="1100" b="0" i="0">
              <a:solidFill>
                <a:schemeClr val="tx1"/>
              </a:solidFill>
              <a:effectLst/>
              <a:latin typeface="+mn-lt"/>
              <a:ea typeface="+mn-ea"/>
              <a:cs typeface="+mn-cs"/>
            </a:rPr>
            <a:t>28</a:t>
          </a:r>
          <a:r>
            <a:rPr lang="ja-JP" altLang="ja-JP" sz="1100" b="0" i="0">
              <a:solidFill>
                <a:schemeClr val="tx1"/>
              </a:solidFill>
              <a:effectLst/>
              <a:latin typeface="+mn-lt"/>
              <a:ea typeface="+mn-ea"/>
              <a:cs typeface="+mn-cs"/>
            </a:rPr>
            <a:t>年までの７カ年で毎年</a:t>
          </a:r>
          <a:r>
            <a:rPr lang="en-US" altLang="ja-JP" sz="1100" b="0" i="0">
              <a:solidFill>
                <a:schemeClr val="tx1"/>
              </a:solidFill>
              <a:effectLst/>
              <a:latin typeface="+mn-lt"/>
              <a:ea typeface="+mn-ea"/>
              <a:cs typeface="+mn-cs"/>
            </a:rPr>
            <a:t>10</a:t>
          </a:r>
          <a:r>
            <a:rPr lang="ja-JP" altLang="ja-JP" sz="1100" b="0" i="0">
              <a:solidFill>
                <a:schemeClr val="tx1"/>
              </a:solidFill>
              <a:effectLst/>
              <a:latin typeface="+mn-lt"/>
              <a:ea typeface="+mn-ea"/>
              <a:cs typeface="+mn-cs"/>
            </a:rPr>
            <a:t>人の削減を進めていくこととなったが，平成</a:t>
          </a:r>
          <a:r>
            <a:rPr lang="en-US" altLang="ja-JP" sz="1100" b="0" i="0">
              <a:solidFill>
                <a:schemeClr val="tx1"/>
              </a:solidFill>
              <a:effectLst/>
              <a:latin typeface="+mn-lt"/>
              <a:ea typeface="+mn-ea"/>
              <a:cs typeface="+mn-cs"/>
            </a:rPr>
            <a:t>22</a:t>
          </a:r>
          <a:r>
            <a:rPr lang="ja-JP" altLang="ja-JP" sz="1100" b="0" i="0">
              <a:solidFill>
                <a:schemeClr val="tx1"/>
              </a:solidFill>
              <a:effectLst/>
              <a:latin typeface="+mn-lt"/>
              <a:ea typeface="+mn-ea"/>
              <a:cs typeface="+mn-cs"/>
            </a:rPr>
            <a:t>年８月に年次計画を変更し、平成</a:t>
          </a:r>
          <a:r>
            <a:rPr lang="en-US" altLang="ja-JP" sz="1100" b="0" i="0">
              <a:solidFill>
                <a:schemeClr val="tx1"/>
              </a:solidFill>
              <a:effectLst/>
              <a:latin typeface="+mn-lt"/>
              <a:ea typeface="+mn-ea"/>
              <a:cs typeface="+mn-cs"/>
            </a:rPr>
            <a:t>26</a:t>
          </a:r>
          <a:r>
            <a:rPr lang="ja-JP" altLang="ja-JP" sz="1100" b="0" i="0">
              <a:solidFill>
                <a:schemeClr val="tx1"/>
              </a:solidFill>
              <a:effectLst/>
              <a:latin typeface="+mn-lt"/>
              <a:ea typeface="+mn-ea"/>
              <a:cs typeface="+mn-cs"/>
            </a:rPr>
            <a:t>年４月１日までに，平成</a:t>
          </a:r>
          <a:r>
            <a:rPr lang="en-US" altLang="ja-JP" sz="1100" b="0" i="0">
              <a:solidFill>
                <a:schemeClr val="tx1"/>
              </a:solidFill>
              <a:effectLst/>
              <a:latin typeface="+mn-lt"/>
              <a:ea typeface="+mn-ea"/>
              <a:cs typeface="+mn-cs"/>
            </a:rPr>
            <a:t>21</a:t>
          </a:r>
          <a:r>
            <a:rPr lang="ja-JP" altLang="ja-JP" sz="1100" b="0" i="0">
              <a:solidFill>
                <a:schemeClr val="tx1"/>
              </a:solidFill>
              <a:effectLst/>
              <a:latin typeface="+mn-lt"/>
              <a:ea typeface="+mn-ea"/>
              <a:cs typeface="+mn-cs"/>
            </a:rPr>
            <a:t>年度比マイナス</a:t>
          </a:r>
          <a:r>
            <a:rPr lang="en-US" altLang="ja-JP" sz="1100" b="0" i="0">
              <a:solidFill>
                <a:schemeClr val="tx1"/>
              </a:solidFill>
              <a:effectLst/>
              <a:latin typeface="+mn-lt"/>
              <a:ea typeface="+mn-ea"/>
              <a:cs typeface="+mn-cs"/>
            </a:rPr>
            <a:t>70</a:t>
          </a:r>
          <a:r>
            <a:rPr lang="ja-JP" altLang="ja-JP" sz="1100" b="0" i="0">
              <a:solidFill>
                <a:schemeClr val="tx1"/>
              </a:solidFill>
              <a:effectLst/>
              <a:latin typeface="+mn-lt"/>
              <a:ea typeface="+mn-ea"/>
              <a:cs typeface="+mn-cs"/>
            </a:rPr>
            <a:t>人を</a:t>
          </a:r>
          <a:r>
            <a:rPr lang="ja-JP" altLang="en-US" sz="1100" b="0" i="0">
              <a:solidFill>
                <a:schemeClr val="tx1"/>
              </a:solidFill>
              <a:effectLst/>
              <a:latin typeface="+mn-lt"/>
              <a:ea typeface="+mn-ea"/>
              <a:cs typeface="+mn-cs"/>
            </a:rPr>
            <a:t>削減</a:t>
          </a:r>
          <a:r>
            <a:rPr lang="ja-JP" altLang="ja-JP" sz="1100" b="0" i="0">
              <a:solidFill>
                <a:schemeClr val="tx1"/>
              </a:solidFill>
              <a:effectLst/>
              <a:latin typeface="+mn-lt"/>
              <a:ea typeface="+mn-ea"/>
              <a:cs typeface="+mn-cs"/>
            </a:rPr>
            <a:t>する内容に変更し</a:t>
          </a:r>
          <a:r>
            <a:rPr lang="ja-JP" altLang="en-US" sz="1100" b="0" i="0">
              <a:solidFill>
                <a:schemeClr val="tx1"/>
              </a:solidFill>
              <a:effectLst/>
              <a:latin typeface="+mn-lt"/>
              <a:ea typeface="+mn-ea"/>
              <a:cs typeface="+mn-cs"/>
            </a:rPr>
            <a:t>達成している</a:t>
          </a:r>
          <a:r>
            <a:rPr lang="ja-JP" altLang="ja-JP" sz="1100" b="0" i="0">
              <a:solidFill>
                <a:schemeClr val="tx1"/>
              </a:solidFill>
              <a:effectLst/>
              <a:latin typeface="+mn-lt"/>
              <a:ea typeface="+mn-ea"/>
              <a:cs typeface="+mn-cs"/>
            </a:rPr>
            <a:t>。</a:t>
          </a:r>
          <a:r>
            <a:rPr lang="ja-JP" altLang="en-US" sz="1100" b="0" i="0">
              <a:solidFill>
                <a:schemeClr val="tx1"/>
              </a:solidFill>
              <a:effectLst/>
              <a:latin typeface="+mn-lt"/>
              <a:ea typeface="+mn-ea"/>
              <a:cs typeface="+mn-cs"/>
            </a:rPr>
            <a:t>平成</a:t>
          </a:r>
          <a:r>
            <a:rPr lang="en-US" altLang="ja-JP" sz="1100" b="0" i="0">
              <a:solidFill>
                <a:schemeClr val="tx1"/>
              </a:solidFill>
              <a:effectLst/>
              <a:latin typeface="+mn-lt"/>
              <a:ea typeface="+mn-ea"/>
              <a:cs typeface="+mn-cs"/>
            </a:rPr>
            <a:t>26</a:t>
          </a:r>
          <a:r>
            <a:rPr lang="ja-JP" altLang="en-US" sz="1100" b="0" i="0">
              <a:solidFill>
                <a:schemeClr val="tx1"/>
              </a:solidFill>
              <a:effectLst/>
              <a:latin typeface="+mn-lt"/>
              <a:ea typeface="+mn-ea"/>
              <a:cs typeface="+mn-cs"/>
            </a:rPr>
            <a:t>年度の人口千人当たり職員数は，</a:t>
          </a:r>
          <a:r>
            <a:rPr lang="en-US" altLang="ja-JP" sz="1100" b="0" i="0">
              <a:solidFill>
                <a:schemeClr val="tx1"/>
              </a:solidFill>
              <a:effectLst/>
              <a:latin typeface="+mn-lt"/>
              <a:ea typeface="+mn-ea"/>
              <a:cs typeface="+mn-cs"/>
            </a:rPr>
            <a:t>5.21</a:t>
          </a:r>
          <a:r>
            <a:rPr lang="ja-JP" altLang="en-US" sz="1100" b="0" i="0">
              <a:solidFill>
                <a:schemeClr val="tx1"/>
              </a:solidFill>
              <a:effectLst/>
              <a:latin typeface="+mn-lt"/>
              <a:ea typeface="+mn-ea"/>
              <a:cs typeface="+mn-cs"/>
            </a:rPr>
            <a:t>人となり，前年度と比較して</a:t>
          </a:r>
          <a:r>
            <a:rPr lang="en-US" altLang="ja-JP" sz="1100" b="0" i="0">
              <a:solidFill>
                <a:schemeClr val="tx1"/>
              </a:solidFill>
              <a:effectLst/>
              <a:latin typeface="+mn-lt"/>
              <a:ea typeface="+mn-ea"/>
              <a:cs typeface="+mn-cs"/>
            </a:rPr>
            <a:t>0.03</a:t>
          </a:r>
          <a:r>
            <a:rPr lang="ja-JP" altLang="en-US" sz="1100" b="0" i="0">
              <a:solidFill>
                <a:schemeClr val="tx1"/>
              </a:solidFill>
              <a:effectLst/>
              <a:latin typeface="+mn-lt"/>
              <a:ea typeface="+mn-ea"/>
              <a:cs typeface="+mn-cs"/>
            </a:rPr>
            <a:t>人改善している。</a:t>
          </a:r>
          <a:endParaRPr lang="ja-JP" altLang="ja-JP" sz="1400">
            <a:solidFill>
              <a:srgbClr val="FF0000"/>
            </a:solidFill>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63319</xdr:rowOff>
    </xdr:from>
    <xdr:to>
      <xdr:col>24</xdr:col>
      <xdr:colOff>558800</xdr:colOff>
      <xdr:row>60</xdr:row>
      <xdr:rowOff>73660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5031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73660</xdr:rowOff>
    </xdr:from>
    <xdr:to>
      <xdr:col>23</xdr:col>
      <xdr:colOff>406400</xdr:colOff>
      <xdr:row>60</xdr:row>
      <xdr:rowOff>104684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606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104684</xdr:rowOff>
    </xdr:from>
    <xdr:to>
      <xdr:col>22</xdr:col>
      <xdr:colOff>203200</xdr:colOff>
      <xdr:row>61</xdr:row>
      <xdr:rowOff>12519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91684"/>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12519</xdr:rowOff>
    </xdr:from>
    <xdr:to>
      <xdr:col>21</xdr:col>
      <xdr:colOff>0</xdr:colOff>
      <xdr:row>61</xdr:row>
      <xdr:rowOff>57331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70969"/>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a:extLst>
            <a:ext uri="{FF2B5EF4-FFF2-40B4-BE49-F238E27FC236}">
              <a16:creationId xmlns:a16="http://schemas.microsoft.com/office/drawing/2014/main" id="{00000000-0008-0000-0300-00004C010000}"/>
            </a:ext>
          </a:extLst>
        </xdr:cNvPr>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34" name="フローチャート : 判断 333">
          <a:extLst>
            <a:ext uri="{FF2B5EF4-FFF2-40B4-BE49-F238E27FC236}">
              <a16:creationId xmlns:a16="http://schemas.microsoft.com/office/drawing/2014/main" id="{00000000-0008-0000-0300-00004E010000}"/>
            </a:ext>
          </a:extLst>
        </xdr:cNvPr>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66239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6967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29046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22860</xdr:rowOff>
    </xdr:from>
    <xdr:to>
      <xdr:col>23</xdr:col>
      <xdr:colOff>457200</xdr:colOff>
      <xdr:row>60</xdr:row>
      <xdr:rowOff>124460</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134637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53884</xdr:rowOff>
    </xdr:from>
    <xdr:to>
      <xdr:col>22</xdr:col>
      <xdr:colOff>254000</xdr:colOff>
      <xdr:row>60</xdr:row>
      <xdr:rowOff>155484</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165661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133169</xdr:rowOff>
    </xdr:from>
    <xdr:to>
      <xdr:col>21</xdr:col>
      <xdr:colOff>50800</xdr:colOff>
      <xdr:row>61</xdr:row>
      <xdr:rowOff>63319</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4351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73496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6531</xdr:rowOff>
    </xdr:from>
    <xdr:to>
      <xdr:col>19</xdr:col>
      <xdr:colOff>533400</xdr:colOff>
      <xdr:row>61</xdr:row>
      <xdr:rowOff>108131</xdr:rowOff>
    </xdr:to>
    <xdr:sp macro="" textlink="">
      <xdr:nvSpPr>
        <xdr:cNvPr id="349" name="円/楕円 348">
          <a:extLst>
            <a:ext uri="{FF2B5EF4-FFF2-40B4-BE49-F238E27FC236}">
              <a16:creationId xmlns:a16="http://schemas.microsoft.com/office/drawing/2014/main" id="{00000000-0008-0000-0300-00005D010000}"/>
            </a:ext>
          </a:extLst>
        </xdr:cNvPr>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118308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mn-lt"/>
              <a:ea typeface="+mn-ea"/>
              <a:cs typeface="+mn-cs"/>
            </a:rPr>
            <a:t>　</a:t>
          </a:r>
          <a:r>
            <a:rPr lang="ja-JP" altLang="ja-JP" sz="1100" b="0" i="0">
              <a:solidFill>
                <a:schemeClr val="tx1"/>
              </a:solidFill>
              <a:effectLst/>
              <a:latin typeface="+mn-lt"/>
              <a:ea typeface="+mn-ea"/>
              <a:cs typeface="+mn-cs"/>
            </a:rPr>
            <a:t>平成</a:t>
          </a:r>
          <a:r>
            <a:rPr lang="en-US" altLang="ja-JP" sz="1100" b="0" i="0">
              <a:solidFill>
                <a:schemeClr val="tx1"/>
              </a:solidFill>
              <a:effectLst/>
              <a:latin typeface="+mn-lt"/>
              <a:ea typeface="+mn-ea"/>
              <a:cs typeface="+mn-cs"/>
            </a:rPr>
            <a:t>25</a:t>
          </a:r>
          <a:r>
            <a:rPr lang="ja-JP" altLang="ja-JP" sz="1100" b="0" i="0">
              <a:solidFill>
                <a:schemeClr val="tx1"/>
              </a:solidFill>
              <a:effectLst/>
              <a:latin typeface="+mn-lt"/>
              <a:ea typeface="+mn-ea"/>
              <a:cs typeface="+mn-cs"/>
            </a:rPr>
            <a:t>年度と比較して，分母となる標準財政規模に係る標準税収入額等が増加し，分子となる元利償還金等も減少したことにより，実質公債費比率は前年度と比較して</a:t>
          </a:r>
          <a:r>
            <a:rPr lang="en-US" altLang="ja-JP" sz="1100" b="0" i="0">
              <a:solidFill>
                <a:schemeClr val="tx1"/>
              </a:solidFill>
              <a:effectLst/>
              <a:latin typeface="+mn-lt"/>
              <a:ea typeface="+mn-ea"/>
              <a:cs typeface="+mn-cs"/>
            </a:rPr>
            <a:t>1.7</a:t>
          </a:r>
          <a:r>
            <a:rPr lang="ja-JP" altLang="ja-JP" sz="1100" b="0" i="0">
              <a:solidFill>
                <a:schemeClr val="tx1"/>
              </a:solidFill>
              <a:effectLst/>
              <a:latin typeface="+mn-lt"/>
              <a:ea typeface="+mn-ea"/>
              <a:cs typeface="+mn-cs"/>
            </a:rPr>
            <a:t>ポイント改善した。今後も国分寺駅北口再開発事業などで新規事業債の発行が見込まれるが，引き続き地方債の借入について</a:t>
          </a:r>
          <a:r>
            <a:rPr lang="ja-JP" altLang="en-US" sz="1100" b="0" i="0">
              <a:solidFill>
                <a:schemeClr val="tx1"/>
              </a:solidFill>
              <a:effectLst/>
              <a:latin typeface="+mn-lt"/>
              <a:ea typeface="+mn-ea"/>
              <a:cs typeface="+mn-cs"/>
            </a:rPr>
            <a:t>は，</a:t>
          </a:r>
          <a:r>
            <a:rPr lang="ja-JP" altLang="ja-JP" sz="1100" b="0" i="0">
              <a:solidFill>
                <a:schemeClr val="tx1"/>
              </a:solidFill>
              <a:effectLst/>
              <a:latin typeface="+mn-lt"/>
              <a:ea typeface="+mn-ea"/>
              <a:cs typeface="+mn-cs"/>
            </a:rPr>
            <a:t>慎重に検討していくと共に，繰上償還や借換えを積極的に活用して実質公債費比率及び地方債残高の減少に努める。</a:t>
          </a:r>
          <a:endParaRPr lang="ja-JP" altLang="ja-JP" sz="1400">
            <a:solidFill>
              <a:schemeClr val="tx1"/>
            </a:solidFill>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137160</xdr:rowOff>
    </xdr:from>
    <xdr:to>
      <xdr:col>24</xdr:col>
      <xdr:colOff>558800</xdr:colOff>
      <xdr:row>37</xdr:row>
      <xdr:rowOff>47752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30936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47752</xdr:rowOff>
    </xdr:from>
    <xdr:to>
      <xdr:col>23</xdr:col>
      <xdr:colOff>406400</xdr:colOff>
      <xdr:row>37</xdr:row>
      <xdr:rowOff>120142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3914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120142</xdr:rowOff>
    </xdr:from>
    <xdr:to>
      <xdr:col>22</xdr:col>
      <xdr:colOff>203200</xdr:colOff>
      <xdr:row>37</xdr:row>
      <xdr:rowOff>153924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4637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153924</xdr:rowOff>
    </xdr:from>
    <xdr:to>
      <xdr:col>21</xdr:col>
      <xdr:colOff>0</xdr:colOff>
      <xdr:row>38</xdr:row>
      <xdr:rowOff>74168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49757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3462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120667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86360</xdr:rowOff>
    </xdr:from>
    <xdr:to>
      <xdr:col>24</xdr:col>
      <xdr:colOff>609600</xdr:colOff>
      <xdr:row>37</xdr:row>
      <xdr:rowOff>16510</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7637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168402</xdr:rowOff>
    </xdr:from>
    <xdr:to>
      <xdr:col>23</xdr:col>
      <xdr:colOff>457200</xdr:colOff>
      <xdr:row>37</xdr:row>
      <xdr:rowOff>98552</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6129000" y="63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108729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10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69342</xdr:rowOff>
    </xdr:from>
    <xdr:to>
      <xdr:col>22</xdr:col>
      <xdr:colOff>254000</xdr:colOff>
      <xdr:row>37</xdr:row>
      <xdr:rowOff>170942</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524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9669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1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103124</xdr:rowOff>
    </xdr:from>
    <xdr:to>
      <xdr:col>21</xdr:col>
      <xdr:colOff>50800</xdr:colOff>
      <xdr:row>38</xdr:row>
      <xdr:rowOff>33274</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43510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43451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21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23368</xdr:rowOff>
    </xdr:from>
    <xdr:to>
      <xdr:col>19</xdr:col>
      <xdr:colOff>533400</xdr:colOff>
      <xdr:row>38</xdr:row>
      <xdr:rowOff>124968</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3462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109745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25</a:t>
          </a:r>
          <a:r>
            <a:rPr kumimoji="1" lang="ja-JP" altLang="en-US" sz="1100">
              <a:solidFill>
                <a:schemeClr val="tx1"/>
              </a:solidFill>
              <a:effectLst/>
              <a:latin typeface="+mn-lt"/>
              <a:ea typeface="+mn-ea"/>
              <a:cs typeface="+mn-cs"/>
            </a:rPr>
            <a:t>年度</a:t>
          </a:r>
          <a:r>
            <a:rPr kumimoji="1" lang="ja-JP" altLang="ja-JP" sz="1100">
              <a:solidFill>
                <a:schemeClr val="tx1"/>
              </a:solidFill>
              <a:effectLst/>
              <a:latin typeface="+mn-lt"/>
              <a:ea typeface="+mn-ea"/>
              <a:cs typeface="+mn-cs"/>
            </a:rPr>
            <a:t>と比較して，市債の残高や公営企業債等繰入見込額（下水道事業特別会計への繰出金）等が減額となった。一方，充用可能基金</a:t>
          </a:r>
          <a:r>
            <a:rPr kumimoji="1" lang="ja-JP" altLang="en-US" sz="1100">
              <a:solidFill>
                <a:schemeClr val="tx1"/>
              </a:solidFill>
              <a:effectLst/>
              <a:latin typeface="+mn-lt"/>
              <a:ea typeface="+mn-ea"/>
              <a:cs typeface="+mn-cs"/>
            </a:rPr>
            <a:t>は増額となったものの，</a:t>
          </a:r>
          <a:r>
            <a:rPr kumimoji="1" lang="ja-JP" altLang="ja-JP" sz="1100">
              <a:solidFill>
                <a:schemeClr val="tx1"/>
              </a:solidFill>
              <a:effectLst/>
              <a:latin typeface="+mn-lt"/>
              <a:ea typeface="+mn-ea"/>
              <a:cs typeface="+mn-cs"/>
            </a:rPr>
            <a:t>都市計画税収等の充当可能特定歳入は</a:t>
          </a:r>
          <a:r>
            <a:rPr kumimoji="1" lang="ja-JP" altLang="en-US" sz="1100">
              <a:solidFill>
                <a:schemeClr val="tx1"/>
              </a:solidFill>
              <a:effectLst/>
              <a:latin typeface="+mn-lt"/>
              <a:ea typeface="+mn-ea"/>
              <a:cs typeface="+mn-cs"/>
            </a:rPr>
            <a:t>減額</a:t>
          </a:r>
          <a:r>
            <a:rPr kumimoji="1" lang="ja-JP" altLang="ja-JP" sz="1100">
              <a:solidFill>
                <a:schemeClr val="tx1"/>
              </a:solidFill>
              <a:effectLst/>
              <a:latin typeface="+mn-lt"/>
              <a:ea typeface="+mn-ea"/>
              <a:cs typeface="+mn-cs"/>
            </a:rPr>
            <a:t>となった。結果，分子の充当可能財源の数値が将来負担額を上回り，今年度の将来負担比率は「数値なし」となった。今後も，国分寺駅北口再開発事業や可燃ごみ共同処理事業といった大型事業を実施していくことから，経費の削減や地方債の発行抑制，適正な基金残高の確保に努め，財政健全化に向けた取組を進める。</a:t>
          </a:r>
          <a:endParaRPr lang="ja-JP" altLang="ja-JP">
            <a:solidFill>
              <a:schemeClr val="tx1"/>
            </a:solidFill>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143459</xdr:rowOff>
    </xdr:from>
    <xdr:to>
      <xdr:col>22</xdr:col>
      <xdr:colOff>203200</xdr:colOff>
      <xdr:row>15</xdr:row>
      <xdr:rowOff>2413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543759"/>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2413</xdr:rowOff>
    </xdr:from>
    <xdr:to>
      <xdr:col>21</xdr:col>
      <xdr:colOff>0</xdr:colOff>
      <xdr:row>15</xdr:row>
      <xdr:rowOff>103759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57416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51029</xdr:rowOff>
    </xdr:from>
    <xdr:to>
      <xdr:col>22</xdr:col>
      <xdr:colOff>254000</xdr:colOff>
      <xdr:row>15</xdr:row>
      <xdr:rowOff>152629</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96393</xdr:rowOff>
    </xdr:from>
    <xdr:to>
      <xdr:col>21</xdr:col>
      <xdr:colOff>50800</xdr:colOff>
      <xdr:row>16</xdr:row>
      <xdr:rowOff>26543</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3462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97172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92659</xdr:rowOff>
    </xdr:from>
    <xdr:to>
      <xdr:col>22</xdr:col>
      <xdr:colOff>254000</xdr:colOff>
      <xdr:row>15</xdr:row>
      <xdr:rowOff>22809</xdr:rowOff>
    </xdr:to>
    <xdr:sp macro="" textlink="">
      <xdr:nvSpPr>
        <xdr:cNvPr id="459" name="円/楕円 458">
          <a:extLst>
            <a:ext uri="{FF2B5EF4-FFF2-40B4-BE49-F238E27FC236}">
              <a16:creationId xmlns:a16="http://schemas.microsoft.com/office/drawing/2014/main" id="{00000000-0008-0000-0300-0000CB010000}"/>
            </a:ext>
          </a:extLst>
        </xdr:cNvPr>
        <xdr:cNvSpPr/>
      </xdr:nvSpPr>
      <xdr:spPr>
        <a:xfrm>
          <a:off x="152400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32986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26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123063</xdr:rowOff>
    </xdr:from>
    <xdr:to>
      <xdr:col>21</xdr:col>
      <xdr:colOff>50800</xdr:colOff>
      <xdr:row>15</xdr:row>
      <xdr:rowOff>53213</xdr:rowOff>
    </xdr:to>
    <xdr:sp macro="" textlink="">
      <xdr:nvSpPr>
        <xdr:cNvPr id="461" name="円/楕円 460">
          <a:extLst>
            <a:ext uri="{FF2B5EF4-FFF2-40B4-BE49-F238E27FC236}">
              <a16:creationId xmlns:a16="http://schemas.microsoft.com/office/drawing/2014/main" id="{00000000-0008-0000-0300-0000CD010000}"/>
            </a:ext>
          </a:extLst>
        </xdr:cNvPr>
        <xdr:cNvSpPr/>
      </xdr:nvSpPr>
      <xdr:spPr>
        <a:xfrm>
          <a:off x="14351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52959</xdr:rowOff>
    </xdr:from>
    <xdr:to>
      <xdr:col>19</xdr:col>
      <xdr:colOff>533400</xdr:colOff>
      <xdr:row>15</xdr:row>
      <xdr:rowOff>154559</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3462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139336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1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東京都国分寺市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119,379
117,648
11.46
40,806,203
39,576,173
1,184,926
22,905,241
22,386,650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a:extLst>
            <a:ext uri="{FF2B5EF4-FFF2-40B4-BE49-F238E27FC236}">
              <a16:creationId xmlns:a16="http://schemas.microsoft.com/office/drawing/2014/main" id="{00000000-0008-0000-0400-00002A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26</a:t>
          </a:r>
          <a:r>
            <a:rPr lang="ja-JP" altLang="ja-JP" sz="1100" b="0" i="0">
              <a:solidFill>
                <a:sysClr val="windowText" lastClr="000000"/>
              </a:solidFill>
              <a:effectLst/>
              <a:latin typeface="+mn-lt"/>
              <a:ea typeface="+mn-ea"/>
              <a:cs typeface="+mn-cs"/>
            </a:rPr>
            <a:t>年度は，類似団体平均を</a:t>
          </a:r>
          <a:r>
            <a:rPr lang="en-US" altLang="ja-JP" sz="1100" b="0" i="0">
              <a:solidFill>
                <a:sysClr val="windowText" lastClr="000000"/>
              </a:solidFill>
              <a:effectLst/>
              <a:latin typeface="+mn-lt"/>
              <a:ea typeface="+mn-ea"/>
              <a:cs typeface="+mn-cs"/>
            </a:rPr>
            <a:t>2.5</a:t>
          </a:r>
          <a:r>
            <a:rPr lang="ja-JP" altLang="ja-JP" sz="1100" b="0" i="0">
              <a:solidFill>
                <a:sysClr val="windowText" lastClr="000000"/>
              </a:solidFill>
              <a:effectLst/>
              <a:latin typeface="+mn-lt"/>
              <a:ea typeface="+mn-ea"/>
              <a:cs typeface="+mn-cs"/>
            </a:rPr>
            <a:t>ポイント上回った。定年退職者等の減少により退職金が減となり，嘱託職員数の減によ</a:t>
          </a:r>
          <a:r>
            <a:rPr lang="ja-JP" altLang="en-US" sz="1100" b="0" i="0">
              <a:solidFill>
                <a:sysClr val="windowText" lastClr="000000"/>
              </a:solidFill>
              <a:effectLst/>
              <a:latin typeface="+mn-lt"/>
              <a:ea typeface="+mn-ea"/>
              <a:cs typeface="+mn-cs"/>
            </a:rPr>
            <a:t>り</a:t>
          </a:r>
          <a:r>
            <a:rPr lang="ja-JP" altLang="ja-JP" sz="1100" b="0" i="0">
              <a:solidFill>
                <a:sysClr val="windowText" lastClr="000000"/>
              </a:solidFill>
              <a:effectLst/>
              <a:latin typeface="+mn-lt"/>
              <a:ea typeface="+mn-ea"/>
              <a:cs typeface="+mn-cs"/>
            </a:rPr>
            <a:t>嘱託報酬</a:t>
          </a:r>
          <a:r>
            <a:rPr lang="ja-JP" altLang="en-US" sz="1100" b="0" i="0">
              <a:solidFill>
                <a:sysClr val="windowText" lastClr="000000"/>
              </a:solidFill>
              <a:effectLst/>
              <a:latin typeface="+mn-lt"/>
              <a:ea typeface="+mn-ea"/>
              <a:cs typeface="+mn-cs"/>
            </a:rPr>
            <a:t>が減となっている</a:t>
          </a:r>
          <a:r>
            <a:rPr lang="ja-JP" altLang="ja-JP" sz="1100" b="0" i="0">
              <a:solidFill>
                <a:sysClr val="windowText" lastClr="000000"/>
              </a:solidFill>
              <a:effectLst/>
              <a:latin typeface="+mn-lt"/>
              <a:ea typeface="+mn-ea"/>
              <a:cs typeface="+mn-cs"/>
            </a:rPr>
            <a:t>。人件費全体では，前年度と比較して約</a:t>
          </a:r>
          <a:r>
            <a:rPr lang="en-US" altLang="ja-JP" sz="1100" b="0" i="0">
              <a:solidFill>
                <a:sysClr val="windowText" lastClr="000000"/>
              </a:solidFill>
              <a:effectLst/>
              <a:latin typeface="+mn-lt"/>
              <a:ea typeface="+mn-ea"/>
              <a:cs typeface="+mn-cs"/>
            </a:rPr>
            <a:t>4,100</a:t>
          </a:r>
          <a:r>
            <a:rPr lang="ja-JP" altLang="ja-JP" sz="1100" b="0" i="0">
              <a:solidFill>
                <a:sysClr val="windowText" lastClr="000000"/>
              </a:solidFill>
              <a:effectLst/>
              <a:latin typeface="+mn-lt"/>
              <a:ea typeface="+mn-ea"/>
              <a:cs typeface="+mn-cs"/>
            </a:rPr>
            <a:t>万円の減，</a:t>
          </a:r>
          <a:r>
            <a:rPr lang="en-US" altLang="ja-JP" sz="1100" b="0" i="0">
              <a:solidFill>
                <a:sysClr val="windowText" lastClr="000000"/>
              </a:solidFill>
              <a:effectLst/>
              <a:latin typeface="+mn-lt"/>
              <a:ea typeface="+mn-ea"/>
              <a:cs typeface="+mn-cs"/>
            </a:rPr>
            <a:t>1.5</a:t>
          </a:r>
          <a:r>
            <a:rPr lang="ja-JP" altLang="ja-JP" sz="1100" b="0" i="0">
              <a:solidFill>
                <a:sysClr val="windowText" lastClr="000000"/>
              </a:solidFill>
              <a:effectLst/>
              <a:latin typeface="+mn-lt"/>
              <a:ea typeface="+mn-ea"/>
              <a:cs typeface="+mn-cs"/>
            </a:rPr>
            <a:t>ポイント改善した。</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119380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201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119380</xdr:rowOff>
    </xdr:from>
    <xdr:to>
      <xdr:col>5</xdr:col>
      <xdr:colOff>549275</xdr:colOff>
      <xdr:row>39</xdr:row>
      <xdr:rowOff>77470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34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77470</xdr:rowOff>
    </xdr:from>
    <xdr:to>
      <xdr:col>4</xdr:col>
      <xdr:colOff>346075</xdr:colOff>
      <xdr:row>39</xdr:row>
      <xdr:rowOff>107950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6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39</xdr:row>
      <xdr:rowOff>153670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9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157497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125730</xdr:rowOff>
    </xdr:from>
    <xdr:to>
      <xdr:col>7</xdr:col>
      <xdr:colOff>66675</xdr:colOff>
      <xdr:row>38</xdr:row>
      <xdr:rowOff>55880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97807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68580</xdr:rowOff>
    </xdr:from>
    <xdr:to>
      <xdr:col>5</xdr:col>
      <xdr:colOff>600075</xdr:colOff>
      <xdr:row>38</xdr:row>
      <xdr:rowOff>170180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154957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26670</xdr:rowOff>
    </xdr:from>
    <xdr:to>
      <xdr:col>4</xdr:col>
      <xdr:colOff>396875</xdr:colOff>
      <xdr:row>39</xdr:row>
      <xdr:rowOff>128270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113047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102870</xdr:rowOff>
    </xdr:from>
    <xdr:to>
      <xdr:col>1</xdr:col>
      <xdr:colOff>676275</xdr:colOff>
      <xdr:row>40</xdr:row>
      <xdr:rowOff>33020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26</a:t>
          </a:r>
          <a:r>
            <a:rPr lang="ja-JP" altLang="ja-JP" sz="1100" b="0" i="0">
              <a:solidFill>
                <a:sysClr val="windowText" lastClr="000000"/>
              </a:solidFill>
              <a:effectLst/>
              <a:latin typeface="+mn-lt"/>
              <a:ea typeface="+mn-ea"/>
              <a:cs typeface="+mn-cs"/>
            </a:rPr>
            <a:t>年度は，類似団体平均を</a:t>
          </a:r>
          <a:r>
            <a:rPr lang="en-US" altLang="ja-JP" sz="1100" b="0" i="0">
              <a:solidFill>
                <a:sysClr val="windowText" lastClr="000000"/>
              </a:solidFill>
              <a:effectLst/>
              <a:latin typeface="+mn-lt"/>
              <a:ea typeface="+mn-ea"/>
              <a:cs typeface="+mn-cs"/>
            </a:rPr>
            <a:t>2.6</a:t>
          </a:r>
          <a:r>
            <a:rPr lang="ja-JP" altLang="ja-JP" sz="1100" b="0" i="0">
              <a:solidFill>
                <a:sysClr val="windowText" lastClr="000000"/>
              </a:solidFill>
              <a:effectLst/>
              <a:latin typeface="+mn-lt"/>
              <a:ea typeface="+mn-ea"/>
              <a:cs typeface="+mn-cs"/>
            </a:rPr>
            <a:t>ポイント上回った。</a:t>
          </a:r>
          <a:r>
            <a:rPr lang="ja-JP" altLang="en-US" sz="1100" b="0" i="0">
              <a:solidFill>
                <a:sysClr val="windowText" lastClr="000000"/>
              </a:solidFill>
              <a:effectLst/>
              <a:latin typeface="+mn-lt"/>
              <a:ea typeface="+mn-ea"/>
              <a:cs typeface="+mn-cs"/>
            </a:rPr>
            <a:t>新内部事務系システム運用委託料</a:t>
          </a:r>
          <a:r>
            <a:rPr lang="ja-JP" altLang="ja-JP" sz="1100" b="0" i="0">
              <a:solidFill>
                <a:sysClr val="windowText" lastClr="000000"/>
              </a:solidFill>
              <a:effectLst/>
              <a:latin typeface="+mn-lt"/>
              <a:ea typeface="+mn-ea"/>
              <a:cs typeface="+mn-cs"/>
            </a:rPr>
            <a:t>や</a:t>
          </a:r>
          <a:r>
            <a:rPr lang="ja-JP" altLang="en-US" sz="1100" b="0" i="0">
              <a:solidFill>
                <a:sysClr val="windowText" lastClr="000000"/>
              </a:solidFill>
              <a:effectLst/>
              <a:latin typeface="+mn-lt"/>
              <a:ea typeface="+mn-ea"/>
              <a:cs typeface="+mn-cs"/>
            </a:rPr>
            <a:t>指定管理委託料等</a:t>
          </a:r>
          <a:r>
            <a:rPr lang="ja-JP" altLang="ja-JP" sz="1100" b="0" i="0">
              <a:solidFill>
                <a:sysClr val="windowText" lastClr="000000"/>
              </a:solidFill>
              <a:effectLst/>
              <a:latin typeface="+mn-lt"/>
              <a:ea typeface="+mn-ea"/>
              <a:cs typeface="+mn-cs"/>
            </a:rPr>
            <a:t>の増</a:t>
          </a:r>
          <a:r>
            <a:rPr lang="ja-JP" altLang="en-US" sz="1100" b="0" i="0">
              <a:solidFill>
                <a:sysClr val="windowText" lastClr="000000"/>
              </a:solidFill>
              <a:effectLst/>
              <a:latin typeface="+mn-lt"/>
              <a:ea typeface="+mn-ea"/>
              <a:cs typeface="+mn-cs"/>
            </a:rPr>
            <a:t>等</a:t>
          </a:r>
          <a:r>
            <a:rPr lang="ja-JP" altLang="ja-JP" sz="1100" b="0" i="0">
              <a:solidFill>
                <a:sysClr val="windowText" lastClr="000000"/>
              </a:solidFill>
              <a:effectLst/>
              <a:latin typeface="+mn-lt"/>
              <a:ea typeface="+mn-ea"/>
              <a:cs typeface="+mn-cs"/>
            </a:rPr>
            <a:t>により物件費全体で，前年度と比較して約</a:t>
          </a:r>
          <a:r>
            <a:rPr lang="en-US" altLang="ja-JP" sz="1100" b="0" i="0">
              <a:solidFill>
                <a:sysClr val="windowText" lastClr="000000"/>
              </a:solidFill>
              <a:effectLst/>
              <a:latin typeface="+mn-lt"/>
              <a:ea typeface="+mn-ea"/>
              <a:cs typeface="+mn-cs"/>
            </a:rPr>
            <a:t>3</a:t>
          </a:r>
          <a:r>
            <a:rPr lang="ja-JP" altLang="ja-JP" sz="1100" b="0" i="0">
              <a:solidFill>
                <a:sysClr val="windowText" lastClr="000000"/>
              </a:solidFill>
              <a:effectLst/>
              <a:latin typeface="+mn-lt"/>
              <a:ea typeface="+mn-ea"/>
              <a:cs typeface="+mn-cs"/>
            </a:rPr>
            <a:t>億</a:t>
          </a:r>
          <a:r>
            <a:rPr lang="en-US" altLang="ja-JP" sz="1100" b="0" i="0">
              <a:solidFill>
                <a:sysClr val="windowText" lastClr="000000"/>
              </a:solidFill>
              <a:effectLst/>
              <a:latin typeface="+mn-lt"/>
              <a:ea typeface="+mn-ea"/>
              <a:cs typeface="+mn-cs"/>
            </a:rPr>
            <a:t>8,600</a:t>
          </a:r>
          <a:r>
            <a:rPr lang="ja-JP" altLang="ja-JP" sz="1100" b="0" i="0">
              <a:solidFill>
                <a:sysClr val="windowText" lastClr="000000"/>
              </a:solidFill>
              <a:effectLst/>
              <a:latin typeface="+mn-lt"/>
              <a:ea typeface="+mn-ea"/>
              <a:cs typeface="+mn-cs"/>
            </a:rPr>
            <a:t>万円増加した。経常収支比率は，</a:t>
          </a:r>
          <a:r>
            <a:rPr lang="en-US" altLang="ja-JP" sz="1100" b="0" i="0">
              <a:solidFill>
                <a:sysClr val="windowText" lastClr="000000"/>
              </a:solidFill>
              <a:effectLst/>
              <a:latin typeface="+mn-lt"/>
              <a:ea typeface="+mn-ea"/>
              <a:cs typeface="+mn-cs"/>
            </a:rPr>
            <a:t>0.8</a:t>
          </a:r>
          <a:r>
            <a:rPr lang="ja-JP" altLang="ja-JP" sz="1100" b="0" i="0">
              <a:solidFill>
                <a:sysClr val="windowText" lastClr="000000"/>
              </a:solidFill>
              <a:effectLst/>
              <a:latin typeface="+mn-lt"/>
              <a:ea typeface="+mn-ea"/>
              <a:cs typeface="+mn-cs"/>
            </a:rPr>
            <a:t>ポイント悪化している。引き続き，内部管理経費や施設維持管理経費等を見直し，経常経費の削減に取り組む。</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16</xdr:row>
      <xdr:rowOff>111760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94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71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96520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33037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0</xdr:rowOff>
    </xdr:from>
    <xdr:to>
      <xdr:col>22</xdr:col>
      <xdr:colOff>615950</xdr:colOff>
      <xdr:row>16</xdr:row>
      <xdr:rowOff>101600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63517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rgbClr val="FF0000"/>
              </a:solidFill>
              <a:effectLst/>
              <a:latin typeface="+mn-lt"/>
              <a:ea typeface="+mn-ea"/>
              <a:cs typeface="+mn-cs"/>
            </a:rPr>
            <a:t>　</a:t>
          </a:r>
          <a:r>
            <a:rPr lang="en-US" altLang="ja-JP" sz="1100" b="0" i="0" baseline="0">
              <a:solidFill>
                <a:sysClr val="windowText" lastClr="000000"/>
              </a:solidFill>
              <a:effectLst/>
              <a:latin typeface="+mn-lt"/>
              <a:ea typeface="+mn-ea"/>
              <a:cs typeface="+mn-cs"/>
            </a:rPr>
            <a:t>26</a:t>
          </a:r>
          <a:r>
            <a:rPr lang="ja-JP" altLang="ja-JP" sz="1100" b="0" i="0">
              <a:solidFill>
                <a:sysClr val="windowText" lastClr="000000"/>
              </a:solidFill>
              <a:effectLst/>
              <a:latin typeface="+mn-lt"/>
              <a:ea typeface="+mn-ea"/>
              <a:cs typeface="+mn-cs"/>
            </a:rPr>
            <a:t>年度は，類似団体平均を</a:t>
          </a:r>
          <a:r>
            <a:rPr lang="en-US" altLang="ja-JP" sz="1100" b="0" i="0">
              <a:solidFill>
                <a:sysClr val="windowText" lastClr="000000"/>
              </a:solidFill>
              <a:effectLst/>
              <a:latin typeface="+mn-lt"/>
              <a:ea typeface="+mn-ea"/>
              <a:cs typeface="+mn-cs"/>
            </a:rPr>
            <a:t>0.5</a:t>
          </a:r>
          <a:r>
            <a:rPr lang="ja-JP" altLang="ja-JP" sz="1100" b="0" i="0">
              <a:solidFill>
                <a:sysClr val="windowText" lastClr="000000"/>
              </a:solidFill>
              <a:effectLst/>
              <a:latin typeface="+mn-lt"/>
              <a:ea typeface="+mn-ea"/>
              <a:cs typeface="+mn-cs"/>
            </a:rPr>
            <a:t>ポイント上回った。障害者関係給付費，新たな私立保育所開園に伴う保育所入所児委託料，生活保護費の増などにより扶助費全体で，前年度と比較して約</a:t>
          </a:r>
          <a:r>
            <a:rPr lang="en-US" altLang="ja-JP" sz="1100" b="0" i="0">
              <a:solidFill>
                <a:sysClr val="windowText" lastClr="000000"/>
              </a:solidFill>
              <a:effectLst/>
              <a:latin typeface="+mn-lt"/>
              <a:ea typeface="+mn-ea"/>
              <a:cs typeface="+mn-cs"/>
            </a:rPr>
            <a:t>2</a:t>
          </a:r>
          <a:r>
            <a:rPr lang="ja-JP" altLang="ja-JP" sz="1100" b="0" i="0">
              <a:solidFill>
                <a:sysClr val="windowText" lastClr="000000"/>
              </a:solidFill>
              <a:effectLst/>
              <a:latin typeface="+mn-lt"/>
              <a:ea typeface="+mn-ea"/>
              <a:cs typeface="+mn-cs"/>
            </a:rPr>
            <a:t>億</a:t>
          </a:r>
          <a:r>
            <a:rPr lang="en-US" altLang="ja-JP" sz="1100" b="0" i="0">
              <a:solidFill>
                <a:sysClr val="windowText" lastClr="000000"/>
              </a:solidFill>
              <a:effectLst/>
              <a:latin typeface="+mn-lt"/>
              <a:ea typeface="+mn-ea"/>
              <a:cs typeface="+mn-cs"/>
            </a:rPr>
            <a:t>5,500</a:t>
          </a:r>
          <a:r>
            <a:rPr lang="ja-JP" altLang="ja-JP" sz="1100" b="0" i="0">
              <a:solidFill>
                <a:sysClr val="windowText" lastClr="000000"/>
              </a:solidFill>
              <a:effectLst/>
              <a:latin typeface="+mn-lt"/>
              <a:ea typeface="+mn-ea"/>
              <a:cs typeface="+mn-cs"/>
            </a:rPr>
            <a:t>万円の増，</a:t>
          </a:r>
          <a:r>
            <a:rPr lang="en-US" altLang="ja-JP" sz="1100" b="0" i="0">
              <a:solidFill>
                <a:sysClr val="windowText" lastClr="000000"/>
              </a:solidFill>
              <a:effectLst/>
              <a:latin typeface="+mn-lt"/>
              <a:ea typeface="+mn-ea"/>
              <a:cs typeface="+mn-cs"/>
            </a:rPr>
            <a:t>0.5</a:t>
          </a:r>
          <a:r>
            <a:rPr lang="ja-JP" altLang="ja-JP" sz="1100" b="0" i="0">
              <a:solidFill>
                <a:sysClr val="windowText" lastClr="000000"/>
              </a:solidFill>
              <a:effectLst/>
              <a:latin typeface="+mn-lt"/>
              <a:ea typeface="+mn-ea"/>
              <a:cs typeface="+mn-cs"/>
            </a:rPr>
            <a:t>ポイント悪化した。他自治体に比べて保護率が低く，伸びも穏やかである生活保護費については，平成</a:t>
          </a:r>
          <a:r>
            <a:rPr lang="en-US" altLang="ja-JP" sz="1100" b="0" i="0">
              <a:solidFill>
                <a:sysClr val="windowText" lastClr="000000"/>
              </a:solidFill>
              <a:effectLst/>
              <a:latin typeface="+mn-lt"/>
              <a:ea typeface="+mn-ea"/>
              <a:cs typeface="+mn-cs"/>
            </a:rPr>
            <a:t>27</a:t>
          </a:r>
          <a:r>
            <a:rPr lang="ja-JP" altLang="ja-JP"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4</a:t>
          </a:r>
          <a:r>
            <a:rPr lang="ja-JP" altLang="ja-JP" sz="1100" b="0" i="0">
              <a:solidFill>
                <a:sysClr val="windowText" lastClr="000000"/>
              </a:solidFill>
              <a:effectLst/>
              <a:latin typeface="+mn-lt"/>
              <a:ea typeface="+mn-ea"/>
              <a:cs typeface="+mn-cs"/>
            </a:rPr>
            <a:t>月より施行される被保護者就労支援事業等により被保護者の経済的自立を図る。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23585</xdr:rowOff>
    </xdr:from>
    <xdr:to>
      <xdr:col>7</xdr:col>
      <xdr:colOff>15875</xdr:colOff>
      <xdr:row>56</xdr:row>
      <xdr:rowOff>78015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247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140607</xdr:rowOff>
    </xdr:from>
    <xdr:to>
      <xdr:col>5</xdr:col>
      <xdr:colOff>549275</xdr:colOff>
      <xdr:row>56</xdr:row>
      <xdr:rowOff>23585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140607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17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144235</xdr:rowOff>
    </xdr:from>
    <xdr:to>
      <xdr:col>5</xdr:col>
      <xdr:colOff>600075</xdr:colOff>
      <xdr:row>56</xdr:row>
      <xdr:rowOff>74385</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89807</xdr:rowOff>
    </xdr:from>
    <xdr:to>
      <xdr:col>4</xdr:col>
      <xdr:colOff>396875</xdr:colOff>
      <xdr:row>56</xdr:row>
      <xdr:rowOff>19957</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rgbClr val="FF0000"/>
              </a:solidFill>
              <a:effectLst/>
              <a:latin typeface="+mn-lt"/>
              <a:ea typeface="+mn-ea"/>
              <a:cs typeface="+mn-cs"/>
            </a:rPr>
            <a:t>　</a:t>
          </a:r>
          <a:r>
            <a:rPr lang="en-US" altLang="ja-JP" sz="1100" b="0" i="0">
              <a:solidFill>
                <a:sysClr val="windowText" lastClr="000000"/>
              </a:solidFill>
              <a:effectLst/>
              <a:latin typeface="+mn-lt"/>
              <a:ea typeface="+mn-ea"/>
              <a:cs typeface="+mn-cs"/>
            </a:rPr>
            <a:t>26</a:t>
          </a:r>
          <a:r>
            <a:rPr lang="ja-JP" altLang="ja-JP" sz="1100" b="0" i="0">
              <a:solidFill>
                <a:sysClr val="windowText" lastClr="000000"/>
              </a:solidFill>
              <a:effectLst/>
              <a:latin typeface="+mn-lt"/>
              <a:ea typeface="+mn-ea"/>
              <a:cs typeface="+mn-cs"/>
            </a:rPr>
            <a:t>年度は，類似団体平均・東京都平均・全国平均を大きく上回っている。これは，繰出金の割合が大きいことが要因と考えられる。下水道事業特別会計への繰出金は公債費償還のピークを過ぎており，その影響により</a:t>
          </a:r>
          <a:r>
            <a:rPr lang="en-US" altLang="ja-JP" sz="1100" b="0" i="0">
              <a:solidFill>
                <a:sysClr val="windowText" lastClr="000000"/>
              </a:solidFill>
              <a:effectLst/>
              <a:latin typeface="+mn-lt"/>
              <a:ea typeface="+mn-ea"/>
              <a:cs typeface="+mn-cs"/>
            </a:rPr>
            <a:t>26</a:t>
          </a:r>
          <a:r>
            <a:rPr lang="ja-JP" altLang="ja-JP" sz="1100" b="0" i="0">
              <a:solidFill>
                <a:sysClr val="windowText" lastClr="000000"/>
              </a:solidFill>
              <a:effectLst/>
              <a:latin typeface="+mn-lt"/>
              <a:ea typeface="+mn-ea"/>
              <a:cs typeface="+mn-cs"/>
            </a:rPr>
            <a:t>年度は減額となっているが，依然として</a:t>
          </a:r>
          <a:r>
            <a:rPr lang="en-US" altLang="ja-JP" sz="1100" b="0" i="0">
              <a:solidFill>
                <a:sysClr val="windowText" lastClr="000000"/>
              </a:solidFill>
              <a:effectLst/>
              <a:latin typeface="+mn-lt"/>
              <a:ea typeface="+mn-ea"/>
              <a:cs typeface="+mn-cs"/>
            </a:rPr>
            <a:t>15</a:t>
          </a:r>
          <a:r>
            <a:rPr lang="ja-JP" altLang="ja-JP" sz="1100" b="0" i="0">
              <a:solidFill>
                <a:sysClr val="windowText" lastClr="000000"/>
              </a:solidFill>
              <a:effectLst/>
              <a:latin typeface="+mn-lt"/>
              <a:ea typeface="+mn-ea"/>
              <a:cs typeface="+mn-cs"/>
            </a:rPr>
            <a:t>億円を超える額となっている。また，</a:t>
          </a:r>
          <a:r>
            <a:rPr lang="ja-JP" altLang="en-US" sz="1100" b="0" i="0">
              <a:solidFill>
                <a:sysClr val="windowText" lastClr="000000"/>
              </a:solidFill>
              <a:effectLst/>
              <a:latin typeface="+mn-lt"/>
              <a:ea typeface="+mn-ea"/>
              <a:cs typeface="+mn-cs"/>
            </a:rPr>
            <a:t>後期高齢者医療特別会計</a:t>
          </a:r>
          <a:r>
            <a:rPr lang="ja-JP" altLang="ja-JP" sz="1100" b="0" i="0">
              <a:solidFill>
                <a:sysClr val="windowText" lastClr="000000"/>
              </a:solidFill>
              <a:effectLst/>
              <a:latin typeface="+mn-lt"/>
              <a:ea typeface="+mn-ea"/>
              <a:cs typeface="+mn-cs"/>
            </a:rPr>
            <a:t>や介護保険特別会計への繰出金も増加している。</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82550</xdr:rowOff>
    </xdr:from>
    <xdr:to>
      <xdr:col>24</xdr:col>
      <xdr:colOff>31750</xdr:colOff>
      <xdr:row>59</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198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139700</xdr:rowOff>
    </xdr:from>
    <xdr:to>
      <xdr:col>22</xdr:col>
      <xdr:colOff>565150</xdr:colOff>
      <xdr:row>59</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83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139700</xdr:rowOff>
    </xdr:from>
    <xdr:to>
      <xdr:col>21</xdr:col>
      <xdr:colOff>361950</xdr:colOff>
      <xdr:row>59</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83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107950</xdr:rowOff>
    </xdr:from>
    <xdr:to>
      <xdr:col>20</xdr:col>
      <xdr:colOff>158750</xdr:colOff>
      <xdr:row>60</xdr:row>
      <xdr:rowOff>25400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223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31750</xdr:rowOff>
    </xdr:from>
    <xdr:to>
      <xdr:col>24</xdr:col>
      <xdr:colOff>82550</xdr:colOff>
      <xdr:row>59</xdr:row>
      <xdr:rowOff>133350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3827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95250</xdr:rowOff>
    </xdr:from>
    <xdr:to>
      <xdr:col>22</xdr:col>
      <xdr:colOff>615950</xdr:colOff>
      <xdr:row>60</xdr:row>
      <xdr:rowOff>25400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88900</xdr:rowOff>
    </xdr:from>
    <xdr:to>
      <xdr:col>21</xdr:col>
      <xdr:colOff>412750</xdr:colOff>
      <xdr:row>59</xdr:row>
      <xdr:rowOff>19050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57150</xdr:rowOff>
    </xdr:from>
    <xdr:to>
      <xdr:col>20</xdr:col>
      <xdr:colOff>209550</xdr:colOff>
      <xdr:row>59</xdr:row>
      <xdr:rowOff>158750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146050</xdr:rowOff>
    </xdr:from>
    <xdr:to>
      <xdr:col>19</xdr:col>
      <xdr:colOff>6350</xdr:colOff>
      <xdr:row>60</xdr:row>
      <xdr:rowOff>76200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295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26</a:t>
          </a:r>
          <a:r>
            <a:rPr lang="ja-JP" altLang="ja-JP" sz="1100" b="0" i="0">
              <a:solidFill>
                <a:sysClr val="windowText" lastClr="000000"/>
              </a:solidFill>
              <a:effectLst/>
              <a:latin typeface="+mn-lt"/>
              <a:ea typeface="+mn-ea"/>
              <a:cs typeface="+mn-cs"/>
            </a:rPr>
            <a:t>年度は，類似団体平均を</a:t>
          </a:r>
          <a:r>
            <a:rPr lang="en-US" altLang="ja-JP" sz="1100" b="0" i="0">
              <a:solidFill>
                <a:sysClr val="windowText" lastClr="000000"/>
              </a:solidFill>
              <a:effectLst/>
              <a:latin typeface="+mn-lt"/>
              <a:ea typeface="+mn-ea"/>
              <a:cs typeface="+mn-cs"/>
            </a:rPr>
            <a:t>0.1</a:t>
          </a:r>
          <a:r>
            <a:rPr lang="ja-JP" altLang="ja-JP" sz="1100" b="0" i="0">
              <a:solidFill>
                <a:sysClr val="windowText" lastClr="000000"/>
              </a:solidFill>
              <a:effectLst/>
              <a:latin typeface="+mn-lt"/>
              <a:ea typeface="+mn-ea"/>
              <a:cs typeface="+mn-cs"/>
            </a:rPr>
            <a:t>ポイント下回った。消防委託事務負担金の</a:t>
          </a:r>
          <a:r>
            <a:rPr lang="ja-JP" altLang="en-US" sz="1100" b="0" i="0">
              <a:solidFill>
                <a:sysClr val="windowText" lastClr="000000"/>
              </a:solidFill>
              <a:effectLst/>
              <a:latin typeface="+mn-lt"/>
              <a:ea typeface="+mn-ea"/>
              <a:cs typeface="+mn-cs"/>
            </a:rPr>
            <a:t>増</a:t>
          </a:r>
          <a:r>
            <a:rPr lang="ja-JP" altLang="ja-JP" sz="1100" b="0" i="0">
              <a:solidFill>
                <a:sysClr val="windowText" lastClr="000000"/>
              </a:solidFill>
              <a:effectLst/>
              <a:latin typeface="+mn-lt"/>
              <a:ea typeface="+mn-ea"/>
              <a:cs typeface="+mn-cs"/>
            </a:rPr>
            <a:t>などにより補助費等全体で，前年度と比較して約</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億</a:t>
          </a:r>
          <a:r>
            <a:rPr lang="en-US" altLang="ja-JP" sz="1100" b="0" i="0">
              <a:solidFill>
                <a:sysClr val="windowText" lastClr="000000"/>
              </a:solidFill>
              <a:effectLst/>
              <a:latin typeface="+mn-lt"/>
              <a:ea typeface="+mn-ea"/>
              <a:cs typeface="+mn-cs"/>
            </a:rPr>
            <a:t>3,300</a:t>
          </a:r>
          <a:r>
            <a:rPr lang="ja-JP" altLang="ja-JP" sz="1100" b="0" i="0">
              <a:solidFill>
                <a:sysClr val="windowText" lastClr="000000"/>
              </a:solidFill>
              <a:effectLst/>
              <a:latin typeface="+mn-lt"/>
              <a:ea typeface="+mn-ea"/>
              <a:cs typeface="+mn-cs"/>
            </a:rPr>
            <a:t>万円の</a:t>
          </a:r>
          <a:r>
            <a:rPr lang="ja-JP" altLang="en-US" sz="1100" b="0" i="0">
              <a:solidFill>
                <a:sysClr val="windowText" lastClr="000000"/>
              </a:solidFill>
              <a:effectLst/>
              <a:latin typeface="+mn-lt"/>
              <a:ea typeface="+mn-ea"/>
              <a:cs typeface="+mn-cs"/>
            </a:rPr>
            <a:t>増</a:t>
          </a:r>
          <a:r>
            <a:rPr lang="ja-JP" altLang="ja-JP" sz="1100" b="0" i="0">
              <a:solidFill>
                <a:sysClr val="windowText" lastClr="000000"/>
              </a:solidFill>
              <a:effectLst/>
              <a:latin typeface="+mn-lt"/>
              <a:ea typeface="+mn-ea"/>
              <a:cs typeface="+mn-cs"/>
            </a:rPr>
            <a:t>となり，経常収支比率は</a:t>
          </a:r>
          <a:r>
            <a:rPr lang="en-US" altLang="ja-JP" sz="1100" b="0" i="0">
              <a:solidFill>
                <a:sysClr val="windowText" lastClr="000000"/>
              </a:solidFill>
              <a:effectLst/>
              <a:latin typeface="+mn-lt"/>
              <a:ea typeface="+mn-ea"/>
              <a:cs typeface="+mn-cs"/>
            </a:rPr>
            <a:t>0.2</a:t>
          </a:r>
          <a:r>
            <a:rPr lang="ja-JP" altLang="ja-JP" sz="1100" b="0" i="0">
              <a:solidFill>
                <a:sysClr val="windowText" lastClr="000000"/>
              </a:solidFill>
              <a:effectLst/>
              <a:latin typeface="+mn-lt"/>
              <a:ea typeface="+mn-ea"/>
              <a:cs typeface="+mn-cs"/>
            </a:rPr>
            <a:t>ポイント</a:t>
          </a:r>
          <a:r>
            <a:rPr lang="ja-JP" altLang="en-US" sz="1100" b="0" i="0">
              <a:solidFill>
                <a:sysClr val="windowText" lastClr="000000"/>
              </a:solidFill>
              <a:effectLst/>
              <a:latin typeface="+mn-lt"/>
              <a:ea typeface="+mn-ea"/>
              <a:cs typeface="+mn-cs"/>
            </a:rPr>
            <a:t>悪化</a:t>
          </a:r>
          <a:r>
            <a:rPr lang="ja-JP" altLang="ja-JP" sz="1100" b="0" i="0">
              <a:solidFill>
                <a:sysClr val="windowText" lastClr="000000"/>
              </a:solidFill>
              <a:effectLst/>
              <a:latin typeface="+mn-lt"/>
              <a:ea typeface="+mn-ea"/>
              <a:cs typeface="+mn-cs"/>
            </a:rPr>
            <a:t>した。市が交付している団体補助金について，国分寺市補助金等交付基準に基づき３年ごとに全件審査を実施し定期的な見直しを図ってきている。今後も継続して実施することにより，補助金支出の適正化を図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142240</xdr:rowOff>
    </xdr:from>
    <xdr:to>
      <xdr:col>24</xdr:col>
      <xdr:colOff>31750</xdr:colOff>
      <xdr:row>36</xdr:row>
      <xdr:rowOff>157480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14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142240</xdr:rowOff>
    </xdr:from>
    <xdr:to>
      <xdr:col>22</xdr:col>
      <xdr:colOff>565150</xdr:colOff>
      <xdr:row>37</xdr:row>
      <xdr:rowOff>16510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1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16510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123207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91440</xdr:rowOff>
    </xdr:from>
    <xdr:to>
      <xdr:col>22</xdr:col>
      <xdr:colOff>615950</xdr:colOff>
      <xdr:row>37</xdr:row>
      <xdr:rowOff>21590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31767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137160</xdr:rowOff>
    </xdr:from>
    <xdr:to>
      <xdr:col>21</xdr:col>
      <xdr:colOff>412750</xdr:colOff>
      <xdr:row>37</xdr:row>
      <xdr:rowOff>67310</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52087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67327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26</a:t>
          </a:r>
          <a:r>
            <a:rPr lang="ja-JP" altLang="ja-JP" sz="1100" b="0" i="0">
              <a:solidFill>
                <a:sysClr val="windowText" lastClr="000000"/>
              </a:solidFill>
              <a:effectLst/>
              <a:latin typeface="+mn-lt"/>
              <a:ea typeface="+mn-ea"/>
              <a:cs typeface="+mn-cs"/>
            </a:rPr>
            <a:t>年度は，類似団体平均を</a:t>
          </a:r>
          <a:r>
            <a:rPr lang="en-US" altLang="ja-JP" sz="1100" b="0" i="0">
              <a:solidFill>
                <a:sysClr val="windowText" lastClr="000000"/>
              </a:solidFill>
              <a:effectLst/>
              <a:latin typeface="+mn-lt"/>
              <a:ea typeface="+mn-ea"/>
              <a:cs typeface="+mn-cs"/>
            </a:rPr>
            <a:t>6.3</a:t>
          </a:r>
          <a:r>
            <a:rPr lang="ja-JP" altLang="ja-JP" sz="1100" b="0" i="0">
              <a:solidFill>
                <a:sysClr val="windowText" lastClr="000000"/>
              </a:solidFill>
              <a:effectLst/>
              <a:latin typeface="+mn-lt"/>
              <a:ea typeface="+mn-ea"/>
              <a:cs typeface="+mn-cs"/>
            </a:rPr>
            <a:t>ポイント下回った。公債費は，前年度と比較して約</a:t>
          </a:r>
          <a:r>
            <a:rPr lang="en-US" altLang="ja-JP" sz="1100" b="0" i="0">
              <a:solidFill>
                <a:sysClr val="windowText" lastClr="000000"/>
              </a:solidFill>
              <a:effectLst/>
              <a:latin typeface="+mn-lt"/>
              <a:ea typeface="+mn-ea"/>
              <a:cs typeface="+mn-cs"/>
            </a:rPr>
            <a:t>2</a:t>
          </a:r>
          <a:r>
            <a:rPr lang="ja-JP" altLang="ja-JP" sz="1100" b="0" i="0">
              <a:solidFill>
                <a:sysClr val="windowText" lastClr="000000"/>
              </a:solidFill>
              <a:effectLst/>
              <a:latin typeface="+mn-lt"/>
              <a:ea typeface="+mn-ea"/>
              <a:cs typeface="+mn-cs"/>
            </a:rPr>
            <a:t>億</a:t>
          </a:r>
          <a:r>
            <a:rPr lang="en-US" altLang="ja-JP" sz="1100" b="0" i="0">
              <a:solidFill>
                <a:sysClr val="windowText" lastClr="000000"/>
              </a:solidFill>
              <a:effectLst/>
              <a:latin typeface="+mn-lt"/>
              <a:ea typeface="+mn-ea"/>
              <a:cs typeface="+mn-cs"/>
            </a:rPr>
            <a:t>1,700</a:t>
          </a:r>
          <a:r>
            <a:rPr lang="ja-JP" altLang="ja-JP" sz="1100" b="0" i="0">
              <a:solidFill>
                <a:sysClr val="windowText" lastClr="000000"/>
              </a:solidFill>
              <a:effectLst/>
              <a:latin typeface="+mn-lt"/>
              <a:ea typeface="+mn-ea"/>
              <a:cs typeface="+mn-cs"/>
            </a:rPr>
            <a:t>万円の減，</a:t>
          </a:r>
          <a:r>
            <a:rPr lang="en-US" altLang="ja-JP" sz="1100" b="0" i="0">
              <a:solidFill>
                <a:sysClr val="windowText" lastClr="000000"/>
              </a:solidFill>
              <a:effectLst/>
              <a:latin typeface="+mn-lt"/>
              <a:ea typeface="+mn-ea"/>
              <a:cs typeface="+mn-cs"/>
            </a:rPr>
            <a:t>1.5</a:t>
          </a:r>
          <a:r>
            <a:rPr lang="ja-JP" altLang="ja-JP" sz="1100" b="0" i="0">
              <a:solidFill>
                <a:sysClr val="windowText" lastClr="000000"/>
              </a:solidFill>
              <a:effectLst/>
              <a:latin typeface="+mn-lt"/>
              <a:ea typeface="+mn-ea"/>
              <a:cs typeface="+mn-cs"/>
            </a:rPr>
            <a:t>ポイント改善した。</a:t>
          </a:r>
          <a:r>
            <a:rPr lang="ja-JP" altLang="en-US" sz="1100" b="0" i="0">
              <a:solidFill>
                <a:sysClr val="windowText" lastClr="000000"/>
              </a:solidFill>
              <a:effectLst/>
              <a:latin typeface="+mn-lt"/>
              <a:ea typeface="+mn-ea"/>
              <a:cs typeface="+mn-cs"/>
            </a:rPr>
            <a:t>平成</a:t>
          </a:r>
          <a:r>
            <a:rPr lang="en-US" altLang="ja-JP" sz="1100" b="0" i="0">
              <a:solidFill>
                <a:sysClr val="windowText" lastClr="000000"/>
              </a:solidFill>
              <a:effectLst/>
              <a:latin typeface="+mn-lt"/>
              <a:ea typeface="+mn-ea"/>
              <a:cs typeface="+mn-cs"/>
            </a:rPr>
            <a:t>26</a:t>
          </a:r>
          <a:r>
            <a:rPr lang="ja-JP" altLang="en-US" sz="1100" b="0" i="0">
              <a:solidFill>
                <a:sysClr val="windowText" lastClr="000000"/>
              </a:solidFill>
              <a:effectLst/>
              <a:latin typeface="+mn-lt"/>
              <a:ea typeface="+mn-ea"/>
              <a:cs typeface="+mn-cs"/>
            </a:rPr>
            <a:t>年度は臨時財政対策債の借入れを行っているが，</a:t>
          </a:r>
          <a:r>
            <a:rPr lang="ja-JP" altLang="ja-JP" sz="1100" b="0" i="0">
              <a:solidFill>
                <a:sysClr val="windowText" lastClr="000000"/>
              </a:solidFill>
              <a:effectLst/>
              <a:latin typeface="+mn-lt"/>
              <a:ea typeface="+mn-ea"/>
              <a:cs typeface="+mn-cs"/>
            </a:rPr>
            <a:t>平成</a:t>
          </a:r>
          <a:r>
            <a:rPr lang="en-US" altLang="ja-JP" sz="1100" b="0" i="0">
              <a:solidFill>
                <a:sysClr val="windowText" lastClr="000000"/>
              </a:solidFill>
              <a:effectLst/>
              <a:latin typeface="+mn-lt"/>
              <a:ea typeface="+mn-ea"/>
              <a:cs typeface="+mn-cs"/>
            </a:rPr>
            <a:t>19</a:t>
          </a:r>
          <a:r>
            <a:rPr lang="ja-JP" altLang="ja-JP" sz="1100" b="0" i="0">
              <a:solidFill>
                <a:sysClr val="windowText" lastClr="000000"/>
              </a:solidFill>
              <a:effectLst/>
              <a:latin typeface="+mn-lt"/>
              <a:ea typeface="+mn-ea"/>
              <a:cs typeface="+mn-cs"/>
            </a:rPr>
            <a:t>年度から平成</a:t>
          </a:r>
          <a:r>
            <a:rPr lang="en-US" altLang="ja-JP" sz="1100" b="0" i="0">
              <a:solidFill>
                <a:sysClr val="windowText" lastClr="000000"/>
              </a:solidFill>
              <a:effectLst/>
              <a:latin typeface="+mn-lt"/>
              <a:ea typeface="+mn-ea"/>
              <a:cs typeface="+mn-cs"/>
            </a:rPr>
            <a:t>25</a:t>
          </a:r>
          <a:r>
            <a:rPr lang="ja-JP" altLang="ja-JP" sz="1100" b="0" i="0">
              <a:solidFill>
                <a:sysClr val="windowText" lastClr="000000"/>
              </a:solidFill>
              <a:effectLst/>
              <a:latin typeface="+mn-lt"/>
              <a:ea typeface="+mn-ea"/>
              <a:cs typeface="+mn-cs"/>
            </a:rPr>
            <a:t>年度までは借入</a:t>
          </a:r>
          <a:r>
            <a:rPr lang="ja-JP" altLang="en-US" sz="1100" b="0" i="0">
              <a:solidFill>
                <a:sysClr val="windowText" lastClr="000000"/>
              </a:solidFill>
              <a:effectLst/>
              <a:latin typeface="+mn-lt"/>
              <a:ea typeface="+mn-ea"/>
              <a:cs typeface="+mn-cs"/>
            </a:rPr>
            <a:t>れ</a:t>
          </a:r>
          <a:r>
            <a:rPr lang="ja-JP" altLang="ja-JP" sz="1100" b="0" i="0">
              <a:solidFill>
                <a:sysClr val="windowText" lastClr="000000"/>
              </a:solidFill>
              <a:effectLst/>
              <a:latin typeface="+mn-lt"/>
              <a:ea typeface="+mn-ea"/>
              <a:cs typeface="+mn-cs"/>
            </a:rPr>
            <a:t>を行っておらず，公債費の抑制に努めてきた。今後も引き続き，地方債の借入については慎重に検討し，地方債償還金の減少に取り組む。</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26415</xdr:rowOff>
    </xdr:from>
    <xdr:to>
      <xdr:col>7</xdr:col>
      <xdr:colOff>15875</xdr:colOff>
      <xdr:row>76</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566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163576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251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163576</xdr:rowOff>
    </xdr:from>
    <xdr:to>
      <xdr:col>4</xdr:col>
      <xdr:colOff>346075</xdr:colOff>
      <xdr:row>77</xdr:row>
      <xdr:rowOff>51563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937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83565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147065</xdr:rowOff>
    </xdr:from>
    <xdr:to>
      <xdr:col>7</xdr:col>
      <xdr:colOff>66675</xdr:colOff>
      <xdr:row>76</xdr:row>
      <xdr:rowOff>77215</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163593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112776</xdr:rowOff>
    </xdr:from>
    <xdr:to>
      <xdr:col>4</xdr:col>
      <xdr:colOff>396875</xdr:colOff>
      <xdr:row>77</xdr:row>
      <xdr:rowOff>42926</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119142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rgbClr val="FF0000"/>
              </a:solidFill>
              <a:effectLst/>
              <a:latin typeface="+mn-lt"/>
              <a:ea typeface="+mn-ea"/>
              <a:cs typeface="+mn-cs"/>
            </a:rPr>
            <a:t>　</a:t>
          </a:r>
          <a:r>
            <a:rPr lang="en-US" altLang="ja-JP" sz="1100" b="0" i="0">
              <a:solidFill>
                <a:sysClr val="windowText" lastClr="000000"/>
              </a:solidFill>
              <a:effectLst/>
              <a:latin typeface="+mn-lt"/>
              <a:ea typeface="+mn-ea"/>
              <a:cs typeface="+mn-cs"/>
            </a:rPr>
            <a:t>26</a:t>
          </a:r>
          <a:r>
            <a:rPr lang="ja-JP" altLang="ja-JP" sz="1100" b="0" i="0">
              <a:solidFill>
                <a:sysClr val="windowText" lastClr="000000"/>
              </a:solidFill>
              <a:effectLst/>
              <a:latin typeface="+mn-lt"/>
              <a:ea typeface="+mn-ea"/>
              <a:cs typeface="+mn-cs"/>
            </a:rPr>
            <a:t>年度は前年度と比較して</a:t>
          </a:r>
          <a:r>
            <a:rPr lang="en-US" altLang="ja-JP" sz="1100" b="0" i="0">
              <a:solidFill>
                <a:sysClr val="windowText" lastClr="000000"/>
              </a:solidFill>
              <a:effectLst/>
              <a:latin typeface="+mn-lt"/>
              <a:ea typeface="+mn-ea"/>
              <a:cs typeface="+mn-cs"/>
            </a:rPr>
            <a:t>0.5</a:t>
          </a:r>
          <a:r>
            <a:rPr lang="ja-JP" altLang="ja-JP" sz="1100" b="0" i="0">
              <a:solidFill>
                <a:sysClr val="windowText" lastClr="000000"/>
              </a:solidFill>
              <a:effectLst/>
              <a:latin typeface="+mn-lt"/>
              <a:ea typeface="+mn-ea"/>
              <a:cs typeface="+mn-cs"/>
            </a:rPr>
            <a:t>ポイント改善したものの，類似団体のなかでは</a:t>
          </a:r>
          <a:r>
            <a:rPr lang="ja-JP" altLang="en-US" sz="1100" b="0" i="0">
              <a:solidFill>
                <a:sysClr val="windowText" lastClr="000000"/>
              </a:solidFill>
              <a:effectLst/>
              <a:latin typeface="+mn-lt"/>
              <a:ea typeface="+mn-ea"/>
              <a:cs typeface="+mn-cs"/>
            </a:rPr>
            <a:t>４</a:t>
          </a:r>
          <a:r>
            <a:rPr lang="ja-JP" altLang="ja-JP" sz="1100" b="0" i="0">
              <a:solidFill>
                <a:sysClr val="windowText" lastClr="000000"/>
              </a:solidFill>
              <a:effectLst/>
              <a:latin typeface="+mn-lt"/>
              <a:ea typeface="+mn-ea"/>
              <a:cs typeface="+mn-cs"/>
            </a:rPr>
            <a:t>番目に高い数値となっている。人件費や維持補修費については，改善が見られる。扶助費については，</a:t>
          </a:r>
          <a:r>
            <a:rPr lang="ja-JP" altLang="en-US" sz="1100" b="0" i="0">
              <a:solidFill>
                <a:sysClr val="windowText" lastClr="000000"/>
              </a:solidFill>
              <a:effectLst/>
              <a:latin typeface="+mn-lt"/>
              <a:ea typeface="+mn-ea"/>
              <a:cs typeface="+mn-cs"/>
            </a:rPr>
            <a:t>生活保護費</a:t>
          </a:r>
          <a:r>
            <a:rPr lang="ja-JP" altLang="ja-JP" sz="1100" b="0" i="0">
              <a:solidFill>
                <a:sysClr val="windowText" lastClr="000000"/>
              </a:solidFill>
              <a:effectLst/>
              <a:latin typeface="+mn-lt"/>
              <a:ea typeface="+mn-ea"/>
              <a:cs typeface="+mn-cs"/>
            </a:rPr>
            <a:t>，新たな私立保育所開園に伴う保育所入所児委託料の増加などによって増となったが，今後も大幅な削減は見込めず，増加していくと考えられる。その他の経費については引き続き経費の縮減に取り組む。</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110998</xdr:rowOff>
    </xdr:from>
    <xdr:to>
      <xdr:col>24</xdr:col>
      <xdr:colOff>31750</xdr:colOff>
      <xdr:row>79</xdr:row>
      <xdr:rowOff>133858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555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133858</xdr:rowOff>
    </xdr:from>
    <xdr:to>
      <xdr:col>22</xdr:col>
      <xdr:colOff>565150</xdr:colOff>
      <xdr:row>79</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784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138430</xdr:rowOff>
    </xdr:from>
    <xdr:to>
      <xdr:col>21</xdr:col>
      <xdr:colOff>361950</xdr:colOff>
      <xdr:row>79</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829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170435</xdr:rowOff>
    </xdr:from>
    <xdr:to>
      <xdr:col>20</xdr:col>
      <xdr:colOff>158750</xdr:colOff>
      <xdr:row>80</xdr:row>
      <xdr:rowOff>67563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7149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14240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60198</xdr:rowOff>
    </xdr:from>
    <xdr:to>
      <xdr:col>24</xdr:col>
      <xdr:colOff>82550</xdr:colOff>
      <xdr:row>79</xdr:row>
      <xdr:rowOff>161798</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32275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83058</xdr:rowOff>
    </xdr:from>
    <xdr:to>
      <xdr:col>22</xdr:col>
      <xdr:colOff>615950</xdr:colOff>
      <xdr:row>80</xdr:row>
      <xdr:rowOff>13208</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5621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169435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87630</xdr:rowOff>
    </xdr:from>
    <xdr:to>
      <xdr:col>21</xdr:col>
      <xdr:colOff>412750</xdr:colOff>
      <xdr:row>80</xdr:row>
      <xdr:rowOff>17780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2557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119635</xdr:rowOff>
    </xdr:from>
    <xdr:to>
      <xdr:col>20</xdr:col>
      <xdr:colOff>209550</xdr:colOff>
      <xdr:row>80</xdr:row>
      <xdr:rowOff>49785</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3843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34562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16763</xdr:rowOff>
    </xdr:from>
    <xdr:to>
      <xdr:col>19</xdr:col>
      <xdr:colOff>6350</xdr:colOff>
      <xdr:row>80</xdr:row>
      <xdr:rowOff>118363</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2954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103140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東京都国分寺市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8596</xdr:rowOff>
    </xdr:from>
    <xdr:to>
      <xdr:col>4</xdr:col>
      <xdr:colOff>1117600</xdr:colOff>
      <xdr:row>17</xdr:row>
      <xdr:rowOff>30509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70871"/>
          <a:ext cx="647700" cy="2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124529</xdr:rowOff>
    </xdr:from>
    <xdr:to>
      <xdr:col>4</xdr:col>
      <xdr:colOff>469900</xdr:colOff>
      <xdr:row>17</xdr:row>
      <xdr:rowOff>8596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15354"/>
          <a:ext cx="698500" cy="55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30215</xdr:rowOff>
    </xdr:from>
    <xdr:to>
      <xdr:col>3</xdr:col>
      <xdr:colOff>904875</xdr:colOff>
      <xdr:row>16</xdr:row>
      <xdr:rowOff>124529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21040"/>
          <a:ext cx="698500" cy="94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159733</xdr:rowOff>
    </xdr:from>
    <xdr:to>
      <xdr:col>3</xdr:col>
      <xdr:colOff>206375</xdr:colOff>
      <xdr:row>16</xdr:row>
      <xdr:rowOff>30215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79108"/>
          <a:ext cx="698500" cy="41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156580</xdr:rowOff>
    </xdr:from>
    <xdr:to>
      <xdr:col>2</xdr:col>
      <xdr:colOff>692150</xdr:colOff>
      <xdr:row>16</xdr:row>
      <xdr:rowOff>86730</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71507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151159</xdr:rowOff>
    </xdr:from>
    <xdr:to>
      <xdr:col>5</xdr:col>
      <xdr:colOff>34925</xdr:colOff>
      <xdr:row>17</xdr:row>
      <xdr:rowOff>81309</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294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123236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1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58,913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129246</xdr:rowOff>
    </xdr:from>
    <xdr:to>
      <xdr:col>4</xdr:col>
      <xdr:colOff>520700</xdr:colOff>
      <xdr:row>17</xdr:row>
      <xdr:rowOff>59396</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920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0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59,584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73729</xdr:rowOff>
    </xdr:from>
    <xdr:to>
      <xdr:col>3</xdr:col>
      <xdr:colOff>955675</xdr:colOff>
      <xdr:row>17</xdr:row>
      <xdr:rowOff>3879</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864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160106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5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61,284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150865</xdr:rowOff>
    </xdr:from>
    <xdr:to>
      <xdr:col>3</xdr:col>
      <xdr:colOff>257175</xdr:colOff>
      <xdr:row>16</xdr:row>
      <xdr:rowOff>81015</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277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65792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5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64,172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108933</xdr:rowOff>
    </xdr:from>
    <xdr:to>
      <xdr:col>2</xdr:col>
      <xdr:colOff>692150</xdr:colOff>
      <xdr:row>16</xdr:row>
      <xdr:rowOff>39083</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2728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49260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97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270778</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9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109038</xdr:rowOff>
    </xdr:from>
    <xdr:to>
      <xdr:col>4</xdr:col>
      <xdr:colOff>1117600</xdr:colOff>
      <xdr:row>37</xdr:row>
      <xdr:rowOff>260600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233738"/>
          <a:ext cx="647700" cy="15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105152</xdr:rowOff>
    </xdr:from>
    <xdr:to>
      <xdr:col>4</xdr:col>
      <xdr:colOff>469900</xdr:colOff>
      <xdr:row>37</xdr:row>
      <xdr:rowOff>109038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58402"/>
          <a:ext cx="698500" cy="175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105152</xdr:rowOff>
    </xdr:from>
    <xdr:to>
      <xdr:col>3</xdr:col>
      <xdr:colOff>904875</xdr:colOff>
      <xdr:row>36</xdr:row>
      <xdr:rowOff>158122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58402"/>
          <a:ext cx="698500" cy="52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28016</xdr:rowOff>
    </xdr:from>
    <xdr:to>
      <xdr:col>3</xdr:col>
      <xdr:colOff>206375</xdr:colOff>
      <xdr:row>36</xdr:row>
      <xdr:rowOff>158122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81266"/>
          <a:ext cx="698500" cy="130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281025</xdr:rowOff>
    </xdr:from>
    <xdr:to>
      <xdr:col>2</xdr:col>
      <xdr:colOff>692150</xdr:colOff>
      <xdr:row>36</xdr:row>
      <xdr:rowOff>39725</xdr:rowOff>
    </xdr:to>
    <xdr:sp macro="" textlink="">
      <xdr:nvSpPr>
        <xdr:cNvPr id="127" name="フローチャート : 判断 126">
          <a:extLst>
            <a:ext uri="{FF2B5EF4-FFF2-40B4-BE49-F238E27FC236}">
              <a16:creationId xmlns:a16="http://schemas.microsoft.com/office/drawing/2014/main" id="{00000000-0008-0000-0500-00007F000000}"/>
            </a:ext>
          </a:extLst>
        </xdr:cNvPr>
        <xdr:cNvSpPr/>
      </xdr:nvSpPr>
      <xdr:spPr bwMode="auto">
        <a:xfrm>
          <a:off x="2857500" y="6891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49902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209800</xdr:rowOff>
    </xdr:from>
    <xdr:to>
      <xdr:col>5</xdr:col>
      <xdr:colOff>34925</xdr:colOff>
      <xdr:row>37</xdr:row>
      <xdr:rowOff>311400</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5600700" y="733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118377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58238</xdr:rowOff>
    </xdr:from>
    <xdr:to>
      <xdr:col>4</xdr:col>
      <xdr:colOff>520700</xdr:colOff>
      <xdr:row>37</xdr:row>
      <xdr:rowOff>159838</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953000" y="7182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144615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69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54352</xdr:rowOff>
    </xdr:from>
    <xdr:to>
      <xdr:col>3</xdr:col>
      <xdr:colOff>955675</xdr:colOff>
      <xdr:row>36</xdr:row>
      <xdr:rowOff>155952</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4254500" y="700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140729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9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107322</xdr:rowOff>
    </xdr:from>
    <xdr:to>
      <xdr:col>3</xdr:col>
      <xdr:colOff>257175</xdr:colOff>
      <xdr:row>37</xdr:row>
      <xdr:rowOff>37472</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3556000" y="7060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22249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320116</xdr:rowOff>
    </xdr:from>
    <xdr:to>
      <xdr:col>2</xdr:col>
      <xdr:colOff>692150</xdr:colOff>
      <xdr:row>36</xdr:row>
      <xdr:rowOff>78816</xdr:rowOff>
    </xdr:to>
    <xdr:sp macro="" textlink="">
      <xdr:nvSpPr>
        <xdr:cNvPr id="142" name="円/楕円 141">
          <a:extLst>
            <a:ext uri="{FF2B5EF4-FFF2-40B4-BE49-F238E27FC236}">
              <a16:creationId xmlns:a16="http://schemas.microsoft.com/office/drawing/2014/main" id="{00000000-0008-0000-0500-00008E000000}"/>
            </a:ext>
          </a:extLst>
        </xdr:cNvPr>
        <xdr:cNvSpPr/>
      </xdr:nvSpPr>
      <xdr:spPr bwMode="auto">
        <a:xfrm>
          <a:off x="2857500" y="693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63593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1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6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6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6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6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6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0" i="0">
              <a:solidFill>
                <a:srgbClr val="FF0000"/>
              </a:solidFill>
              <a:effectLst/>
              <a:latin typeface="+mn-lt"/>
              <a:ea typeface="+mn-ea"/>
              <a:cs typeface="+mn-cs"/>
            </a:rPr>
            <a:t>　</a:t>
          </a:r>
          <a:r>
            <a:rPr lang="en-US" altLang="ja-JP" sz="1100" b="0" i="0">
              <a:solidFill>
                <a:sysClr val="windowText" lastClr="000000"/>
              </a:solidFill>
              <a:effectLst/>
              <a:latin typeface="+mn-lt"/>
              <a:ea typeface="+mn-ea"/>
              <a:cs typeface="+mn-cs"/>
            </a:rPr>
            <a:t>26</a:t>
          </a:r>
          <a:r>
            <a:rPr lang="ja-JP" altLang="ja-JP" sz="1100" b="0" i="0">
              <a:solidFill>
                <a:sysClr val="windowText" lastClr="000000"/>
              </a:solidFill>
              <a:effectLst/>
              <a:latin typeface="+mn-lt"/>
              <a:ea typeface="+mn-ea"/>
              <a:cs typeface="+mn-cs"/>
            </a:rPr>
            <a:t>年度の実質収支比率は</a:t>
          </a:r>
          <a:r>
            <a:rPr lang="en-US" altLang="ja-JP" sz="1100" b="0" i="0">
              <a:solidFill>
                <a:sysClr val="windowText" lastClr="000000"/>
              </a:solidFill>
              <a:effectLst/>
              <a:latin typeface="+mn-lt"/>
              <a:ea typeface="+mn-ea"/>
              <a:cs typeface="+mn-cs"/>
            </a:rPr>
            <a:t>5.17</a:t>
          </a:r>
          <a:r>
            <a:rPr lang="ja-JP" altLang="ja-JP" sz="1100" b="0" i="0">
              <a:solidFill>
                <a:sysClr val="windowText" lastClr="000000"/>
              </a:solidFill>
              <a:effectLst/>
              <a:latin typeface="+mn-lt"/>
              <a:ea typeface="+mn-ea"/>
              <a:cs typeface="+mn-cs"/>
            </a:rPr>
            <a:t>％となり，前年度より</a:t>
          </a:r>
          <a:r>
            <a:rPr lang="en-US" altLang="ja-JP" sz="1100" b="0" i="0">
              <a:solidFill>
                <a:sysClr val="windowText" lastClr="000000"/>
              </a:solidFill>
              <a:effectLst/>
              <a:latin typeface="+mn-lt"/>
              <a:ea typeface="+mn-ea"/>
              <a:cs typeface="+mn-cs"/>
            </a:rPr>
            <a:t>0.39</a:t>
          </a:r>
          <a:r>
            <a:rPr lang="ja-JP" altLang="en-US" sz="1100" b="0" i="0">
              <a:solidFill>
                <a:sysClr val="windowText" lastClr="000000"/>
              </a:solidFill>
              <a:effectLst/>
              <a:latin typeface="+mn-lt"/>
              <a:ea typeface="+mn-ea"/>
              <a:cs typeface="+mn-cs"/>
            </a:rPr>
            <a:t>ポ</a:t>
          </a:r>
          <a:r>
            <a:rPr lang="ja-JP" altLang="ja-JP" sz="1100" b="0" i="0">
              <a:solidFill>
                <a:sysClr val="windowText" lastClr="000000"/>
              </a:solidFill>
              <a:effectLst/>
              <a:latin typeface="+mn-lt"/>
              <a:ea typeface="+mn-ea"/>
              <a:cs typeface="+mn-cs"/>
            </a:rPr>
            <a:t>イント</a:t>
          </a:r>
          <a:r>
            <a:rPr lang="ja-JP" altLang="en-US" sz="1100" b="0" i="0">
              <a:solidFill>
                <a:sysClr val="windowText" lastClr="000000"/>
              </a:solidFill>
              <a:effectLst/>
              <a:latin typeface="+mn-lt"/>
              <a:ea typeface="+mn-ea"/>
              <a:cs typeface="+mn-cs"/>
            </a:rPr>
            <a:t>減少</a:t>
          </a:r>
          <a:r>
            <a:rPr lang="ja-JP" altLang="ja-JP" sz="1100" b="0" i="0">
              <a:solidFill>
                <a:sysClr val="windowText" lastClr="000000"/>
              </a:solidFill>
              <a:effectLst/>
              <a:latin typeface="+mn-lt"/>
              <a:ea typeface="+mn-ea"/>
              <a:cs typeface="+mn-cs"/>
            </a:rPr>
            <a:t>した。分子となる実質収支額</a:t>
          </a:r>
          <a:r>
            <a:rPr lang="ja-JP" altLang="en-US" sz="1100" b="0" i="0">
              <a:solidFill>
                <a:sysClr val="windowText" lastClr="000000"/>
              </a:solidFill>
              <a:effectLst/>
              <a:latin typeface="+mn-lt"/>
              <a:ea typeface="+mn-ea"/>
              <a:cs typeface="+mn-cs"/>
            </a:rPr>
            <a:t>が</a:t>
          </a:r>
          <a:r>
            <a:rPr lang="ja-JP" altLang="ja-JP" sz="1100" b="0" i="0">
              <a:solidFill>
                <a:sysClr val="windowText" lastClr="000000"/>
              </a:solidFill>
              <a:effectLst/>
              <a:latin typeface="+mn-lt"/>
              <a:ea typeface="+mn-ea"/>
              <a:cs typeface="+mn-cs"/>
            </a:rPr>
            <a:t>前年度と比較して約</a:t>
          </a:r>
          <a:r>
            <a:rPr lang="en-US" altLang="ja-JP" sz="1100" b="0" i="0">
              <a:solidFill>
                <a:sysClr val="windowText" lastClr="000000"/>
              </a:solidFill>
              <a:effectLst/>
              <a:latin typeface="+mn-lt"/>
              <a:ea typeface="+mn-ea"/>
              <a:cs typeface="+mn-cs"/>
            </a:rPr>
            <a:t>8.900</a:t>
          </a:r>
          <a:r>
            <a:rPr lang="ja-JP" altLang="ja-JP" sz="1100" b="0" i="0">
              <a:solidFill>
                <a:sysClr val="windowText" lastClr="000000"/>
              </a:solidFill>
              <a:effectLst/>
              <a:latin typeface="+mn-lt"/>
              <a:ea typeface="+mn-ea"/>
              <a:cs typeface="+mn-cs"/>
            </a:rPr>
            <a:t>万円</a:t>
          </a:r>
          <a:r>
            <a:rPr lang="ja-JP" altLang="en-US" sz="1100" b="0" i="0">
              <a:solidFill>
                <a:sysClr val="windowText" lastClr="000000"/>
              </a:solidFill>
              <a:effectLst/>
              <a:latin typeface="+mn-lt"/>
              <a:ea typeface="+mn-ea"/>
              <a:cs typeface="+mn-cs"/>
            </a:rPr>
            <a:t>減少</a:t>
          </a:r>
          <a:r>
            <a:rPr lang="ja-JP" altLang="ja-JP" sz="1100" b="0" i="0">
              <a:solidFill>
                <a:sysClr val="windowText" lastClr="000000"/>
              </a:solidFill>
              <a:effectLst/>
              <a:latin typeface="+mn-lt"/>
              <a:ea typeface="+mn-ea"/>
              <a:cs typeface="+mn-cs"/>
            </a:rPr>
            <a:t>しており，実質収支比率も</a:t>
          </a:r>
          <a:r>
            <a:rPr lang="ja-JP" altLang="en-US" sz="1100" b="0" i="0">
              <a:solidFill>
                <a:sysClr val="windowText" lastClr="000000"/>
              </a:solidFill>
              <a:effectLst/>
              <a:latin typeface="+mn-lt"/>
              <a:ea typeface="+mn-ea"/>
              <a:cs typeface="+mn-cs"/>
            </a:rPr>
            <a:t>減少</a:t>
          </a:r>
          <a:r>
            <a:rPr lang="ja-JP" altLang="ja-JP" sz="1100" b="0" i="0">
              <a:solidFill>
                <a:sysClr val="windowText" lastClr="000000"/>
              </a:solidFill>
              <a:effectLst/>
              <a:latin typeface="+mn-lt"/>
              <a:ea typeface="+mn-ea"/>
              <a:cs typeface="+mn-cs"/>
            </a:rPr>
            <a:t>している。実質収支比率は，一般的には３～５％が望ましい数値とされているため，適正な数値を維持している。</a:t>
          </a:r>
          <a:endParaRPr lang="ja-JP" altLang="ja-JP" sz="1400">
            <a:solidFill>
              <a:sysClr val="windowText" lastClr="000000"/>
            </a:solidFill>
            <a:effectLst/>
          </a:endParaRPr>
        </a:p>
        <a:p>
          <a:pPr algn="l"/>
          <a:r>
            <a:rPr lang="ja-JP" altLang="ja-JP" sz="1100" b="0" i="0">
              <a:solidFill>
                <a:sysClr val="windowText" lastClr="000000"/>
              </a:solidFill>
              <a:effectLst/>
              <a:latin typeface="+mn-lt"/>
              <a:ea typeface="+mn-ea"/>
              <a:cs typeface="+mn-cs"/>
            </a:rPr>
            <a:t>　実質単年度収支</a:t>
          </a:r>
          <a:r>
            <a:rPr lang="ja-JP" altLang="en-US" sz="1100" b="0" i="0">
              <a:solidFill>
                <a:sysClr val="windowText" lastClr="000000"/>
              </a:solidFill>
              <a:effectLst/>
              <a:latin typeface="+mn-lt"/>
              <a:ea typeface="+mn-ea"/>
              <a:cs typeface="+mn-cs"/>
            </a:rPr>
            <a:t>比率</a:t>
          </a:r>
          <a:r>
            <a:rPr lang="ja-JP" altLang="ja-JP" sz="1100" b="0" i="0">
              <a:solidFill>
                <a:sysClr val="windowText" lastClr="000000"/>
              </a:solidFill>
              <a:effectLst/>
              <a:latin typeface="+mn-lt"/>
              <a:ea typeface="+mn-ea"/>
              <a:cs typeface="+mn-cs"/>
            </a:rPr>
            <a:t>は</a:t>
          </a:r>
          <a:r>
            <a:rPr lang="en-US" altLang="ja-JP" sz="1100" b="0" i="0">
              <a:solidFill>
                <a:sysClr val="windowText" lastClr="000000"/>
              </a:solidFill>
              <a:effectLst/>
              <a:latin typeface="+mn-lt"/>
              <a:ea typeface="+mn-ea"/>
              <a:cs typeface="+mn-cs"/>
            </a:rPr>
            <a:t>2.63</a:t>
          </a:r>
          <a:r>
            <a:rPr lang="ja-JP" altLang="ja-JP" sz="1100" b="0" i="0">
              <a:solidFill>
                <a:sysClr val="windowText" lastClr="000000"/>
              </a:solidFill>
              <a:effectLst/>
              <a:latin typeface="+mn-lt"/>
              <a:ea typeface="+mn-ea"/>
              <a:cs typeface="+mn-cs"/>
            </a:rPr>
            <a:t>％となり，前年度より</a:t>
          </a:r>
          <a:r>
            <a:rPr lang="en-US" altLang="ja-JP" sz="1100" b="0" i="0">
              <a:solidFill>
                <a:sysClr val="windowText" lastClr="000000"/>
              </a:solidFill>
              <a:effectLst/>
              <a:latin typeface="+mn-lt"/>
              <a:ea typeface="+mn-ea"/>
              <a:cs typeface="+mn-cs"/>
            </a:rPr>
            <a:t>1.41</a:t>
          </a:r>
          <a:r>
            <a:rPr lang="ja-JP" altLang="ja-JP" sz="1100" b="0" i="0">
              <a:solidFill>
                <a:sysClr val="windowText" lastClr="000000"/>
              </a:solidFill>
              <a:effectLst/>
              <a:latin typeface="+mn-lt"/>
              <a:ea typeface="+mn-ea"/>
              <a:cs typeface="+mn-cs"/>
            </a:rPr>
            <a:t>ポイント増加した。要因としては，</a:t>
          </a:r>
          <a:r>
            <a:rPr lang="ja-JP" altLang="en-US" sz="1100" b="0" i="0">
              <a:solidFill>
                <a:sysClr val="windowText" lastClr="000000"/>
              </a:solidFill>
              <a:effectLst/>
              <a:latin typeface="+mn-lt"/>
              <a:ea typeface="+mn-ea"/>
              <a:cs typeface="+mn-cs"/>
            </a:rPr>
            <a:t>財政調整基金積立金</a:t>
          </a:r>
          <a:r>
            <a:rPr lang="ja-JP" altLang="ja-JP" sz="1100" b="0" i="0">
              <a:solidFill>
                <a:sysClr val="windowText" lastClr="000000"/>
              </a:solidFill>
              <a:effectLst/>
              <a:latin typeface="+mn-lt"/>
              <a:ea typeface="+mn-ea"/>
              <a:cs typeface="+mn-cs"/>
            </a:rPr>
            <a:t>の増加の影響により</a:t>
          </a:r>
          <a:r>
            <a:rPr lang="ja-JP" altLang="en-US" sz="1100" b="0" i="0">
              <a:solidFill>
                <a:sysClr val="windowText" lastClr="000000"/>
              </a:solidFill>
              <a:effectLst/>
              <a:latin typeface="+mn-lt"/>
              <a:ea typeface="+mn-ea"/>
              <a:cs typeface="+mn-cs"/>
            </a:rPr>
            <a:t>実質単年度</a:t>
          </a:r>
          <a:r>
            <a:rPr lang="ja-JP" altLang="ja-JP" sz="1100" b="0" i="0">
              <a:solidFill>
                <a:sysClr val="windowText" lastClr="000000"/>
              </a:solidFill>
              <a:effectLst/>
              <a:latin typeface="+mn-lt"/>
              <a:ea typeface="+mn-ea"/>
              <a:cs typeface="+mn-cs"/>
            </a:rPr>
            <a:t>収支</a:t>
          </a:r>
          <a:r>
            <a:rPr lang="ja-JP" altLang="en-US" sz="1100" b="0" i="0">
              <a:solidFill>
                <a:sysClr val="windowText" lastClr="000000"/>
              </a:solidFill>
              <a:effectLst/>
              <a:latin typeface="+mn-lt"/>
              <a:ea typeface="+mn-ea"/>
              <a:cs typeface="+mn-cs"/>
            </a:rPr>
            <a:t>が</a:t>
          </a:r>
          <a:r>
            <a:rPr lang="ja-JP" altLang="ja-JP" sz="1100" b="0" i="0">
              <a:solidFill>
                <a:sysClr val="windowText" lastClr="000000"/>
              </a:solidFill>
              <a:effectLst/>
              <a:latin typeface="+mn-lt"/>
              <a:ea typeface="+mn-ea"/>
              <a:cs typeface="+mn-cs"/>
            </a:rPr>
            <a:t>大きく増加したことがあげられる。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7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7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7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7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7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7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400">
              <a:solidFill>
                <a:sysClr val="windowText" lastClr="000000"/>
              </a:solidFill>
              <a:effectLst/>
              <a:latin typeface="+mn-lt"/>
              <a:ea typeface="+mn-ea"/>
              <a:cs typeface="+mn-cs"/>
            </a:rPr>
            <a:t>国民健康保険特別会計については，前年度に引き続き赤字が発生している（約</a:t>
          </a:r>
          <a:r>
            <a:rPr kumimoji="1" lang="en-US" altLang="ja-JP" sz="1400">
              <a:solidFill>
                <a:sysClr val="windowText" lastClr="000000"/>
              </a:solidFill>
              <a:effectLst/>
              <a:latin typeface="+mn-lt"/>
              <a:ea typeface="+mn-ea"/>
              <a:cs typeface="+mn-cs"/>
            </a:rPr>
            <a:t>5</a:t>
          </a:r>
          <a:r>
            <a:rPr kumimoji="1" lang="ja-JP" altLang="ja-JP" sz="1400">
              <a:solidFill>
                <a:sysClr val="windowText" lastClr="000000"/>
              </a:solidFill>
              <a:effectLst/>
              <a:latin typeface="+mn-lt"/>
              <a:ea typeface="+mn-ea"/>
              <a:cs typeface="+mn-cs"/>
            </a:rPr>
            <a:t>億</a:t>
          </a:r>
          <a:r>
            <a:rPr kumimoji="1" lang="en-US" altLang="ja-JP" sz="1400">
              <a:solidFill>
                <a:sysClr val="windowText" lastClr="000000"/>
              </a:solidFill>
              <a:effectLst/>
              <a:latin typeface="+mn-lt"/>
              <a:ea typeface="+mn-ea"/>
              <a:cs typeface="+mn-cs"/>
            </a:rPr>
            <a:t>1,800</a:t>
          </a:r>
          <a:r>
            <a:rPr kumimoji="1" lang="ja-JP" altLang="ja-JP" sz="1400">
              <a:solidFill>
                <a:sysClr val="windowText" lastClr="000000"/>
              </a:solidFill>
              <a:effectLst/>
              <a:latin typeface="+mn-lt"/>
              <a:ea typeface="+mn-ea"/>
              <a:cs typeface="+mn-cs"/>
            </a:rPr>
            <a:t>万円）。平成</a:t>
          </a:r>
          <a:r>
            <a:rPr kumimoji="1" lang="en-US" altLang="ja-JP" sz="1400">
              <a:solidFill>
                <a:sysClr val="windowText" lastClr="000000"/>
              </a:solidFill>
              <a:effectLst/>
              <a:latin typeface="+mn-lt"/>
              <a:ea typeface="+mn-ea"/>
              <a:cs typeface="+mn-cs"/>
            </a:rPr>
            <a:t>21</a:t>
          </a:r>
          <a:r>
            <a:rPr kumimoji="1" lang="ja-JP" altLang="ja-JP" sz="1400">
              <a:solidFill>
                <a:sysClr val="windowText" lastClr="000000"/>
              </a:solidFill>
              <a:effectLst/>
              <a:latin typeface="+mn-lt"/>
              <a:ea typeface="+mn-ea"/>
              <a:cs typeface="+mn-cs"/>
            </a:rPr>
            <a:t>年度から</a:t>
          </a:r>
          <a:r>
            <a:rPr kumimoji="1" lang="ja-JP" altLang="en-US" sz="1400">
              <a:solidFill>
                <a:sysClr val="windowText" lastClr="000000"/>
              </a:solidFill>
              <a:effectLst/>
              <a:latin typeface="+mn-lt"/>
              <a:ea typeface="+mn-ea"/>
              <a:cs typeface="+mn-cs"/>
            </a:rPr>
            <a:t>６</a:t>
          </a:r>
          <a:r>
            <a:rPr kumimoji="1" lang="ja-JP" altLang="ja-JP" sz="1400">
              <a:solidFill>
                <a:sysClr val="windowText" lastClr="000000"/>
              </a:solidFill>
              <a:effectLst/>
              <a:latin typeface="+mn-lt"/>
              <a:ea typeface="+mn-ea"/>
              <a:cs typeface="+mn-cs"/>
            </a:rPr>
            <a:t>年連続の赤字である。加入者の高齢化，医療技術の高度化に伴う医療費の増大，及び国民健康保険税収の伸び悩み等が主な要因であると考えられる。平成</a:t>
          </a:r>
          <a:r>
            <a:rPr kumimoji="1" lang="en-US" altLang="ja-JP" sz="1400">
              <a:solidFill>
                <a:sysClr val="windowText" lastClr="000000"/>
              </a:solidFill>
              <a:effectLst/>
              <a:latin typeface="+mn-lt"/>
              <a:ea typeface="+mn-ea"/>
              <a:cs typeface="+mn-cs"/>
            </a:rPr>
            <a:t>26</a:t>
          </a:r>
          <a:r>
            <a:rPr kumimoji="1" lang="ja-JP" altLang="ja-JP" sz="1400">
              <a:solidFill>
                <a:sysClr val="windowText" lastClr="000000"/>
              </a:solidFill>
              <a:effectLst/>
              <a:latin typeface="+mn-lt"/>
              <a:ea typeface="+mn-ea"/>
              <a:cs typeface="+mn-cs"/>
            </a:rPr>
            <a:t>年度においては，単年度赤字となることを回避するため，一般会計からの繰入金を増額した。結果，前年度と比べて赤字額は減少することとなった。 </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とはいえ，全ての赤字を即座に解消することは困難であり，今後も健康の維持・増進，生活習慣病の予防，健康診査の受診拡大など，加入者の医療費を抑制する施策に取り組み，赤字額の減少に努める必要がある。その他の会計では赤字は発生していない。</a:t>
          </a:r>
          <a:endParaRPr lang="ja-JP" altLang="ja-JP" sz="1400">
            <a:solidFill>
              <a:sysClr val="windowText" lastClr="000000"/>
            </a:solidFill>
            <a:effectLst/>
          </a:endParaRPr>
        </a:p>
        <a:p>
          <a:r>
            <a:rPr kumimoji="1" lang="en-US" altLang="ja-JP"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また，国分寺駅北口地区第一種市街地再開発事業特別会計において，再開発ビルの保留床に相当する敷地の共有持分土地収入見込額から歳出，地方債残高の経費を差引いた</a:t>
          </a:r>
          <a:r>
            <a:rPr kumimoji="1" lang="ja-JP" altLang="en-US" sz="1400">
              <a:solidFill>
                <a:sysClr val="windowText" lastClr="000000"/>
              </a:solidFill>
              <a:effectLst/>
              <a:latin typeface="+mn-lt"/>
              <a:ea typeface="+mn-ea"/>
              <a:cs typeface="+mn-cs"/>
            </a:rPr>
            <a:t>額</a:t>
          </a:r>
          <a:r>
            <a:rPr kumimoji="1" lang="ja-JP" altLang="ja-JP" sz="1400">
              <a:solidFill>
                <a:sysClr val="windowText" lastClr="000000"/>
              </a:solidFill>
              <a:effectLst/>
              <a:latin typeface="+mn-lt"/>
              <a:ea typeface="+mn-ea"/>
              <a:cs typeface="+mn-cs"/>
            </a:rPr>
            <a:t>を算入したことにより，</a:t>
          </a:r>
          <a:r>
            <a:rPr kumimoji="1" lang="ja-JP" altLang="en-US"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25</a:t>
          </a:r>
          <a:r>
            <a:rPr kumimoji="1" lang="ja-JP" altLang="en-US" sz="1400">
              <a:solidFill>
                <a:sysClr val="windowText" lastClr="000000"/>
              </a:solidFill>
              <a:effectLst/>
              <a:latin typeface="+mn-lt"/>
              <a:ea typeface="+mn-ea"/>
              <a:cs typeface="+mn-cs"/>
            </a:rPr>
            <a:t>年度から</a:t>
          </a:r>
          <a:r>
            <a:rPr kumimoji="1" lang="ja-JP" altLang="ja-JP" sz="1400">
              <a:solidFill>
                <a:sysClr val="windowText" lastClr="000000"/>
              </a:solidFill>
              <a:effectLst/>
              <a:latin typeface="+mn-lt"/>
              <a:ea typeface="+mn-ea"/>
              <a:cs typeface="+mn-cs"/>
            </a:rPr>
            <a:t>黒字額が大幅に増額となっている。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7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7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7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7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7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7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7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7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7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7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8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8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8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8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8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8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8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8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8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8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8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8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8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8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8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8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8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a:t>
          </a:r>
          <a:r>
            <a:rPr lang="ja-JP" altLang="ja-JP" sz="1100" b="0" i="0">
              <a:solidFill>
                <a:sysClr val="windowText" lastClr="000000"/>
              </a:solidFill>
              <a:effectLst/>
              <a:latin typeface="+mn-lt"/>
              <a:ea typeface="+mn-ea"/>
              <a:cs typeface="+mn-cs"/>
            </a:rPr>
            <a:t>元利償還金は，</a:t>
          </a:r>
          <a:r>
            <a:rPr lang="en-US" altLang="ja-JP" sz="1100" b="0" i="0">
              <a:solidFill>
                <a:sysClr val="windowText" lastClr="000000"/>
              </a:solidFill>
              <a:effectLst/>
              <a:latin typeface="+mn-lt"/>
              <a:ea typeface="+mn-ea"/>
              <a:cs typeface="+mn-cs"/>
            </a:rPr>
            <a:t>19</a:t>
          </a:r>
          <a:r>
            <a:rPr lang="ja-JP" altLang="ja-JP" sz="1100" b="0" i="0">
              <a:solidFill>
                <a:sysClr val="windowText" lastClr="000000"/>
              </a:solidFill>
              <a:effectLst/>
              <a:latin typeface="+mn-lt"/>
              <a:ea typeface="+mn-ea"/>
              <a:cs typeface="+mn-cs"/>
            </a:rPr>
            <a:t>年度から一貫して減少を続けている。これは，繰上償還や高金利債の借換えを行い，後年度の利子負担額の軽減を図ってきたことによる。</a:t>
          </a:r>
          <a:endParaRPr lang="ja-JP" altLang="ja-JP" sz="1400">
            <a:solidFill>
              <a:sysClr val="windowText" lastClr="000000"/>
            </a:solidFill>
            <a:effectLst/>
          </a:endParaRPr>
        </a:p>
        <a:p>
          <a:pPr algn="l" rtl="1"/>
          <a:r>
            <a:rPr lang="ja-JP" altLang="ja-JP" sz="1100" b="0" i="0">
              <a:solidFill>
                <a:sysClr val="windowText" lastClr="000000"/>
              </a:solidFill>
              <a:effectLst/>
              <a:latin typeface="+mn-lt"/>
              <a:ea typeface="+mn-ea"/>
              <a:cs typeface="+mn-cs"/>
            </a:rPr>
            <a:t>　公営企業債の元利償還金に対する繰入金も減少を続けている。これは，下水道事業特別会計の元利償還金に充当された一般会計からの繰入金が減少していることによる。</a:t>
          </a:r>
          <a:endParaRPr lang="ja-JP" altLang="ja-JP" sz="1400">
            <a:solidFill>
              <a:sysClr val="windowText" lastClr="000000"/>
            </a:solidFill>
            <a:effectLst/>
          </a:endParaRPr>
        </a:p>
        <a:p>
          <a:pPr algn="l" rtl="1"/>
          <a:r>
            <a:rPr lang="ja-JP" altLang="ja-JP" sz="1100" b="0" i="0">
              <a:solidFill>
                <a:srgbClr val="FF0000"/>
              </a:solidFill>
              <a:effectLst/>
              <a:latin typeface="+mn-lt"/>
              <a:ea typeface="+mn-ea"/>
              <a:cs typeface="+mn-cs"/>
            </a:rPr>
            <a:t>  </a:t>
          </a:r>
          <a:r>
            <a:rPr lang="ja-JP" altLang="ja-JP" sz="1100" b="0" i="0">
              <a:solidFill>
                <a:sysClr val="windowText" lastClr="000000"/>
              </a:solidFill>
              <a:effectLst/>
              <a:latin typeface="+mn-lt"/>
              <a:ea typeface="+mn-ea"/>
              <a:cs typeface="+mn-cs"/>
            </a:rPr>
            <a:t>債務負担行為に基づく支出額は，前年度と比較して約</a:t>
          </a:r>
          <a:r>
            <a:rPr lang="en-US" altLang="ja-JP" sz="1100" b="0" i="0">
              <a:solidFill>
                <a:sysClr val="windowText" lastClr="000000"/>
              </a:solidFill>
              <a:effectLst/>
              <a:latin typeface="+mn-lt"/>
              <a:ea typeface="+mn-ea"/>
              <a:cs typeface="+mn-cs"/>
            </a:rPr>
            <a:t>9,100</a:t>
          </a:r>
          <a:r>
            <a:rPr lang="ja-JP" altLang="en-US" sz="1100" b="0" i="0">
              <a:solidFill>
                <a:sysClr val="windowText" lastClr="000000"/>
              </a:solidFill>
              <a:effectLst/>
              <a:latin typeface="+mn-lt"/>
              <a:ea typeface="+mn-ea"/>
              <a:cs typeface="+mn-cs"/>
            </a:rPr>
            <a:t>万</a:t>
          </a:r>
          <a:r>
            <a:rPr lang="ja-JP" altLang="ja-JP" sz="1100" b="0" i="0">
              <a:solidFill>
                <a:sysClr val="windowText" lastClr="000000"/>
              </a:solidFill>
              <a:effectLst/>
              <a:latin typeface="+mn-lt"/>
              <a:ea typeface="+mn-ea"/>
              <a:cs typeface="+mn-cs"/>
            </a:rPr>
            <a:t>円</a:t>
          </a:r>
          <a:r>
            <a:rPr lang="ja-JP" altLang="en-US" sz="1100" b="0" i="0">
              <a:solidFill>
                <a:sysClr val="windowText" lastClr="000000"/>
              </a:solidFill>
              <a:effectLst/>
              <a:latin typeface="+mn-lt"/>
              <a:ea typeface="+mn-ea"/>
              <a:cs typeface="+mn-cs"/>
            </a:rPr>
            <a:t>増加</a:t>
          </a:r>
          <a:r>
            <a:rPr lang="ja-JP" altLang="ja-JP" sz="1100" b="0" i="0">
              <a:solidFill>
                <a:sysClr val="windowText" lastClr="000000"/>
              </a:solidFill>
              <a:effectLst/>
              <a:latin typeface="+mn-lt"/>
              <a:ea typeface="+mn-ea"/>
              <a:cs typeface="+mn-cs"/>
            </a:rPr>
            <a:t>している。これは，国分寺駅北口再開発</a:t>
          </a:r>
          <a:r>
            <a:rPr lang="ja-JP" altLang="en-US" sz="1100" b="0" i="0">
              <a:solidFill>
                <a:sysClr val="windowText" lastClr="000000"/>
              </a:solidFill>
              <a:effectLst/>
              <a:latin typeface="+mn-lt"/>
              <a:ea typeface="+mn-ea"/>
              <a:cs typeface="+mn-cs"/>
            </a:rPr>
            <a:t>事業に係る公共施設整備事業等を実施したためである。</a:t>
          </a:r>
          <a:endParaRPr lang="ja-JP" altLang="ja-JP" sz="1400">
            <a:solidFill>
              <a:sysClr val="windowText" lastClr="000000"/>
            </a:solidFill>
            <a:effectLst/>
          </a:endParaRPr>
        </a:p>
        <a:p>
          <a:pPr algn="l"/>
          <a:r>
            <a:rPr lang="ja-JP" altLang="ja-JP" sz="1100" b="0" i="0">
              <a:solidFill>
                <a:sysClr val="windowText" lastClr="000000"/>
              </a:solidFill>
              <a:effectLst/>
              <a:latin typeface="+mn-lt"/>
              <a:ea typeface="+mn-ea"/>
              <a:cs typeface="+mn-cs"/>
            </a:rPr>
            <a:t>　実質公債費比率の分子は，</a:t>
          </a:r>
          <a:r>
            <a:rPr lang="ja-JP" altLang="en-US" sz="1100" b="0" i="0">
              <a:solidFill>
                <a:sysClr val="windowText" lastClr="000000"/>
              </a:solidFill>
              <a:effectLst/>
              <a:latin typeface="+mn-lt"/>
              <a:ea typeface="+mn-ea"/>
              <a:cs typeface="+mn-cs"/>
            </a:rPr>
            <a:t>マイナスに転じている</a:t>
          </a:r>
          <a:r>
            <a:rPr lang="ja-JP" altLang="ja-JP" sz="1100" b="0" i="0">
              <a:solidFill>
                <a:sysClr val="windowText" lastClr="000000"/>
              </a:solidFill>
              <a:effectLst/>
              <a:latin typeface="+mn-lt"/>
              <a:ea typeface="+mn-ea"/>
              <a:cs typeface="+mn-cs"/>
            </a:rPr>
            <a:t>。これは，元利償還金等の減少幅が算入公債費等の</a:t>
          </a:r>
          <a:r>
            <a:rPr lang="ja-JP" altLang="en-US" sz="1100" b="0" i="0">
              <a:solidFill>
                <a:sysClr val="windowText" lastClr="000000"/>
              </a:solidFill>
              <a:effectLst/>
              <a:latin typeface="+mn-lt"/>
              <a:ea typeface="+mn-ea"/>
              <a:cs typeface="+mn-cs"/>
            </a:rPr>
            <a:t>増加</a:t>
          </a:r>
          <a:r>
            <a:rPr lang="ja-JP" altLang="ja-JP" sz="1100" b="0" i="0">
              <a:solidFill>
                <a:sysClr val="windowText" lastClr="000000"/>
              </a:solidFill>
              <a:effectLst/>
              <a:latin typeface="+mn-lt"/>
              <a:ea typeface="+mn-ea"/>
              <a:cs typeface="+mn-cs"/>
            </a:rPr>
            <a:t>幅より大きかったことによるものである。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9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9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9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9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9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9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9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9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9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9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9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9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9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9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9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9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9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9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地方債の残高は，一貫して減少を続けている。これは，</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年度までの間，</a:t>
          </a:r>
          <a:r>
            <a:rPr kumimoji="1" lang="ja-JP" altLang="ja-JP" sz="1100">
              <a:solidFill>
                <a:sysClr val="windowText" lastClr="000000"/>
              </a:solidFill>
              <a:effectLst/>
              <a:latin typeface="+mn-lt"/>
              <a:ea typeface="+mn-ea"/>
              <a:cs typeface="+mn-cs"/>
            </a:rPr>
            <a:t>臨時財政対策債を発行してこなかったことなど，新規の地方債を抑制してきたことによる。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債務負担行為に基づく支出予定額も減少を</a:t>
          </a:r>
          <a:r>
            <a:rPr kumimoji="1" lang="ja-JP" altLang="en-US" sz="1100">
              <a:solidFill>
                <a:sysClr val="windowText" lastClr="000000"/>
              </a:solidFill>
              <a:effectLst/>
              <a:latin typeface="+mn-lt"/>
              <a:ea typeface="+mn-ea"/>
              <a:cs typeface="+mn-cs"/>
            </a:rPr>
            <a:t>続けていたが</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年度は前年度に比較して</a:t>
          </a:r>
          <a:r>
            <a:rPr kumimoji="1" lang="en-US" altLang="ja-JP" sz="1100">
              <a:solidFill>
                <a:sysClr val="windowText" lastClr="000000"/>
              </a:solidFill>
              <a:effectLst/>
              <a:latin typeface="+mn-lt"/>
              <a:ea typeface="+mn-ea"/>
              <a:cs typeface="+mn-cs"/>
            </a:rPr>
            <a:t>9,600</a:t>
          </a:r>
          <a:r>
            <a:rPr kumimoji="1" lang="ja-JP" altLang="en-US" sz="1100">
              <a:solidFill>
                <a:sysClr val="windowText" lastClr="000000"/>
              </a:solidFill>
              <a:effectLst/>
              <a:latin typeface="+mn-lt"/>
              <a:ea typeface="+mn-ea"/>
              <a:cs typeface="+mn-cs"/>
            </a:rPr>
            <a:t>万円増加している</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土地開発公社で史跡武蔵国分寺跡公園用地の用地買収を行っており土地の買戻しについて，市が債務負担行為を設定したことによる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公営企業債等繰入見込額も減少を続けている。これは，下水道事業特別会計の地方債残高が減少していることにより一般会計からの繰入見込額が減少したためである。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充当可能基金については</a:t>
          </a:r>
          <a:r>
            <a:rPr kumimoji="1" lang="ja-JP" altLang="en-US" sz="1100">
              <a:solidFill>
                <a:sysClr val="windowText" lastClr="000000"/>
              </a:solidFill>
              <a:effectLst/>
              <a:latin typeface="+mn-lt"/>
              <a:ea typeface="+mn-ea"/>
              <a:cs typeface="+mn-cs"/>
            </a:rPr>
            <a:t>，財政調整基金の残高の増等により</a:t>
          </a:r>
          <a:r>
            <a:rPr kumimoji="1" lang="ja-JP" altLang="ja-JP"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42</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3,900</a:t>
          </a:r>
          <a:r>
            <a:rPr kumimoji="1" lang="ja-JP" altLang="ja-JP" sz="1100">
              <a:solidFill>
                <a:sysClr val="windowText" lastClr="000000"/>
              </a:solidFill>
              <a:effectLst/>
              <a:latin typeface="+mn-lt"/>
              <a:ea typeface="+mn-ea"/>
              <a:cs typeface="+mn-cs"/>
            </a:rPr>
            <a:t>万円となり，前年度から</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加し</a:t>
          </a:r>
          <a:r>
            <a:rPr kumimoji="1" lang="ja-JP" altLang="en-US" sz="1100">
              <a:solidFill>
                <a:sysClr val="windowText" lastClr="000000"/>
              </a:solidFill>
              <a:effectLst/>
              <a:latin typeface="+mn-lt"/>
              <a:ea typeface="+mn-ea"/>
              <a:cs typeface="+mn-cs"/>
            </a:rPr>
            <a:t>ている。</a:t>
          </a:r>
          <a:endParaRPr kumimoji="1" lang="en-US"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40806203</v>
      </c>
      <c r="BO4" s="379"/>
      <c r="BP4" s="379"/>
      <c r="BQ4" s="379"/>
      <c r="BR4" s="379"/>
      <c r="BS4" s="379"/>
      <c r="BT4" s="379"/>
      <c r="BU4" s="380"/>
      <c r="BV4" s="378">
        <v>41825648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5.2</v>
      </c>
      <c r="CU4" s="556"/>
      <c r="CV4" s="556"/>
      <c r="CW4" s="556"/>
      <c r="CX4" s="556"/>
      <c r="CY4" s="556"/>
      <c r="CZ4" s="556"/>
      <c r="DA4" s="557"/>
      <c r="DB4" s="555">
        <v>5.6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39576173</v>
      </c>
      <c r="BO5" s="384"/>
      <c r="BP5" s="384"/>
      <c r="BQ5" s="384"/>
      <c r="BR5" s="384"/>
      <c r="BS5" s="384"/>
      <c r="BT5" s="384"/>
      <c r="BU5" s="385"/>
      <c r="BV5" s="383">
        <v>40540777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93.7</v>
      </c>
      <c r="CU5" s="354"/>
      <c r="CV5" s="354"/>
      <c r="CW5" s="354"/>
      <c r="CX5" s="354"/>
      <c r="CY5" s="354"/>
      <c r="CZ5" s="354"/>
      <c r="DA5" s="355"/>
      <c r="DB5" s="353">
        <v>95.7</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1230030</v>
      </c>
      <c r="BO6" s="384"/>
      <c r="BP6" s="384"/>
      <c r="BQ6" s="384"/>
      <c r="BR6" s="384"/>
      <c r="BS6" s="384"/>
      <c r="BT6" s="384"/>
      <c r="BU6" s="385"/>
      <c r="BV6" s="383">
        <v>1284871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95.5</v>
      </c>
      <c r="CU6" s="530"/>
      <c r="CV6" s="530"/>
      <c r="CW6" s="530"/>
      <c r="CX6" s="530"/>
      <c r="CY6" s="530"/>
      <c r="CZ6" s="530"/>
      <c r="DA6" s="531"/>
      <c r="DB6" s="529">
        <v>95.7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45104</v>
      </c>
      <c r="BO7" s="384"/>
      <c r="BP7" s="384"/>
      <c r="BQ7" s="384"/>
      <c r="BR7" s="384"/>
      <c r="BS7" s="384"/>
      <c r="BT7" s="384"/>
      <c r="BU7" s="385"/>
      <c r="BV7" s="383">
        <v>10704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22905241</v>
      </c>
      <c r="CU7" s="384"/>
      <c r="CV7" s="384"/>
      <c r="CW7" s="384"/>
      <c r="CX7" s="384"/>
      <c r="CY7" s="384"/>
      <c r="CZ7" s="384"/>
      <c r="DA7" s="385"/>
      <c r="DB7" s="383">
        <v>22910161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1184926</v>
      </c>
      <c r="BO8" s="384"/>
      <c r="BP8" s="384"/>
      <c r="BQ8" s="384"/>
      <c r="BR8" s="384"/>
      <c r="BS8" s="384"/>
      <c r="BT8" s="384"/>
      <c r="BU8" s="385"/>
      <c r="BV8" s="383">
        <v>1274167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0.98</v>
      </c>
      <c r="CU8" s="493"/>
      <c r="CV8" s="493"/>
      <c r="CW8" s="493"/>
      <c r="CX8" s="493"/>
      <c r="CY8" s="493"/>
      <c r="CZ8" s="493"/>
      <c r="DA8" s="494"/>
      <c r="DB8" s="492">
        <v>0.98</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120650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-89241</v>
      </c>
      <c r="BO9" s="384"/>
      <c r="BP9" s="384"/>
      <c r="BQ9" s="384"/>
      <c r="BR9" s="384"/>
      <c r="BS9" s="384"/>
      <c r="BT9" s="384"/>
      <c r="BU9" s="385"/>
      <c r="BV9" s="383">
        <v>573676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8.9</v>
      </c>
      <c r="CU9" s="354"/>
      <c r="CV9" s="354"/>
      <c r="CW9" s="354"/>
      <c r="CX9" s="354"/>
      <c r="CY9" s="354"/>
      <c r="CZ9" s="354"/>
      <c r="DA9" s="355"/>
      <c r="DB9" s="353">
        <v>9.9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117604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844238</v>
      </c>
      <c r="BO10" s="384"/>
      <c r="BP10" s="384"/>
      <c r="BQ10" s="384"/>
      <c r="BR10" s="384"/>
      <c r="BS10" s="384"/>
      <c r="BT10" s="384"/>
      <c r="BU10" s="385"/>
      <c r="BV10" s="383">
        <v>429276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119379</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152461</v>
      </c>
      <c r="BO12" s="384"/>
      <c r="BP12" s="384"/>
      <c r="BQ12" s="384"/>
      <c r="BR12" s="384"/>
      <c r="BS12" s="384"/>
      <c r="BT12" s="384"/>
      <c r="BU12" s="385"/>
      <c r="BV12" s="383">
        <v>723000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117648</v>
      </c>
      <c r="S13" s="485"/>
      <c r="T13" s="485"/>
      <c r="U13" s="485"/>
      <c r="V13" s="486"/>
      <c r="W13" s="472" t="s">
        <v>122</v>
      </c>
      <c r="X13" s="396"/>
      <c r="Y13" s="396"/>
      <c r="Z13" s="396"/>
      <c r="AA13" s="396"/>
      <c r="AB13" s="397"/>
      <c r="AC13" s="359">
        <v>492</v>
      </c>
      <c r="AD13" s="360"/>
      <c r="AE13" s="360"/>
      <c r="AF13" s="360"/>
      <c r="AG13" s="361"/>
      <c r="AH13" s="359">
        <v>536</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602536</v>
      </c>
      <c r="BO13" s="384"/>
      <c r="BP13" s="384"/>
      <c r="BQ13" s="384"/>
      <c r="BR13" s="384"/>
      <c r="BS13" s="384"/>
      <c r="BT13" s="384"/>
      <c r="BU13" s="385"/>
      <c r="BV13" s="383">
        <v>279952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v>
      </c>
      <c r="CU13" s="354"/>
      <c r="CV13" s="354"/>
      <c r="CW13" s="354"/>
      <c r="CX13" s="354"/>
      <c r="CY13" s="354"/>
      <c r="CZ13" s="354"/>
      <c r="DA13" s="355"/>
      <c r="DB13" s="353">
        <v>2.7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118697</v>
      </c>
      <c r="S14" s="485"/>
      <c r="T14" s="485"/>
      <c r="U14" s="485"/>
      <c r="V14" s="486"/>
      <c r="W14" s="487"/>
      <c r="X14" s="399"/>
      <c r="Y14" s="399"/>
      <c r="Z14" s="399"/>
      <c r="AA14" s="399"/>
      <c r="AB14" s="400"/>
      <c r="AC14" s="477">
        <v>1</v>
      </c>
      <c r="AD14" s="478"/>
      <c r="AE14" s="478"/>
      <c r="AF14" s="478"/>
      <c r="AG14" s="479"/>
      <c r="AH14" s="477">
        <v>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117022</v>
      </c>
      <c r="S15" s="485"/>
      <c r="T15" s="485"/>
      <c r="U15" s="485"/>
      <c r="V15" s="486"/>
      <c r="W15" s="472" t="s">
        <v>129</v>
      </c>
      <c r="X15" s="396"/>
      <c r="Y15" s="396"/>
      <c r="Z15" s="396"/>
      <c r="AA15" s="396"/>
      <c r="AB15" s="397"/>
      <c r="AC15" s="359">
        <v>7749</v>
      </c>
      <c r="AD15" s="360"/>
      <c r="AE15" s="360"/>
      <c r="AF15" s="360"/>
      <c r="AG15" s="361"/>
      <c r="AH15" s="359">
        <v>7981</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16836101</v>
      </c>
      <c r="BO15" s="379"/>
      <c r="BP15" s="379"/>
      <c r="BQ15" s="379"/>
      <c r="BR15" s="379"/>
      <c r="BS15" s="379"/>
      <c r="BT15" s="379"/>
      <c r="BU15" s="380"/>
      <c r="BV15" s="378">
        <v>16360466</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15.8</v>
      </c>
      <c r="AD16" s="478"/>
      <c r="AE16" s="478"/>
      <c r="AF16" s="478"/>
      <c r="AG16" s="479"/>
      <c r="AH16" s="477">
        <v>15.2</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17043203</v>
      </c>
      <c r="BO16" s="384"/>
      <c r="BP16" s="384"/>
      <c r="BQ16" s="384"/>
      <c r="BR16" s="384"/>
      <c r="BS16" s="384"/>
      <c r="BT16" s="384"/>
      <c r="BU16" s="385"/>
      <c r="BV16" s="383">
        <v>16770646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40698</v>
      </c>
      <c r="AD17" s="360"/>
      <c r="AE17" s="360"/>
      <c r="AF17" s="360"/>
      <c r="AG17" s="361"/>
      <c r="AH17" s="359">
        <v>42324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22105703</v>
      </c>
      <c r="BO17" s="384"/>
      <c r="BP17" s="384"/>
      <c r="BQ17" s="384"/>
      <c r="BR17" s="384"/>
      <c r="BS17" s="384"/>
      <c r="BT17" s="384"/>
      <c r="BU17" s="385"/>
      <c r="BV17" s="383">
        <v>21508167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11.46</v>
      </c>
      <c r="M18" s="448"/>
      <c r="N18" s="448"/>
      <c r="O18" s="448"/>
      <c r="P18" s="448"/>
      <c r="Q18" s="448"/>
      <c r="R18" s="449"/>
      <c r="S18" s="449"/>
      <c r="T18" s="449"/>
      <c r="U18" s="449"/>
      <c r="V18" s="450"/>
      <c r="W18" s="464"/>
      <c r="X18" s="465"/>
      <c r="Y18" s="465"/>
      <c r="Z18" s="465"/>
      <c r="AA18" s="465"/>
      <c r="AB18" s="473"/>
      <c r="AC18" s="347">
        <v>83.2</v>
      </c>
      <c r="AD18" s="348"/>
      <c r="AE18" s="348"/>
      <c r="AF18" s="348"/>
      <c r="AG18" s="451"/>
      <c r="AH18" s="347">
        <v>80.7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22060881</v>
      </c>
      <c r="BO18" s="384"/>
      <c r="BP18" s="384"/>
      <c r="BQ18" s="384"/>
      <c r="BR18" s="384"/>
      <c r="BS18" s="384"/>
      <c r="BT18" s="384"/>
      <c r="BU18" s="385"/>
      <c r="BV18" s="383">
        <v>21510840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10528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27523365</v>
      </c>
      <c r="BO19" s="384"/>
      <c r="BP19" s="384"/>
      <c r="BQ19" s="384"/>
      <c r="BR19" s="384"/>
      <c r="BS19" s="384"/>
      <c r="BT19" s="384"/>
      <c r="BU19" s="385"/>
      <c r="BV19" s="383">
        <v>27154627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57775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22386650</v>
      </c>
      <c r="BO23" s="384"/>
      <c r="BP23" s="384"/>
      <c r="BQ23" s="384"/>
      <c r="BR23" s="384"/>
      <c r="BS23" s="384"/>
      <c r="BT23" s="384"/>
      <c r="BU23" s="385"/>
      <c r="BV23" s="383">
        <v>23191235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9000</v>
      </c>
      <c r="R24" s="360"/>
      <c r="S24" s="360"/>
      <c r="T24" s="360"/>
      <c r="U24" s="360"/>
      <c r="V24" s="361"/>
      <c r="W24" s="425"/>
      <c r="X24" s="416"/>
      <c r="Y24" s="417"/>
      <c r="Z24" s="356" t="s">
        <v>153</v>
      </c>
      <c r="AA24" s="357"/>
      <c r="AB24" s="357"/>
      <c r="AC24" s="357"/>
      <c r="AD24" s="357"/>
      <c r="AE24" s="357"/>
      <c r="AF24" s="357"/>
      <c r="AG24" s="358"/>
      <c r="AH24" s="359">
        <v>620</v>
      </c>
      <c r="AI24" s="360"/>
      <c r="AJ24" s="360"/>
      <c r="AK24" s="360"/>
      <c r="AL24" s="361"/>
      <c r="AM24" s="359">
        <v>2034840</v>
      </c>
      <c r="AN24" s="360"/>
      <c r="AO24" s="360"/>
      <c r="AP24" s="360"/>
      <c r="AQ24" s="360"/>
      <c r="AR24" s="361"/>
      <c r="AS24" s="359">
        <v>3282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8848167</v>
      </c>
      <c r="BO24" s="384"/>
      <c r="BP24" s="384"/>
      <c r="BQ24" s="384"/>
      <c r="BR24" s="384"/>
      <c r="BS24" s="384"/>
      <c r="BT24" s="384"/>
      <c r="BU24" s="385"/>
      <c r="BV24" s="383">
        <v>10331407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2</v>
      </c>
      <c r="M25" s="360"/>
      <c r="N25" s="360"/>
      <c r="O25" s="360"/>
      <c r="P25" s="361"/>
      <c r="Q25" s="359">
        <v>7700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11167314</v>
      </c>
      <c r="BO25" s="379"/>
      <c r="BP25" s="379"/>
      <c r="BQ25" s="379"/>
      <c r="BR25" s="379"/>
      <c r="BS25" s="379"/>
      <c r="BT25" s="379"/>
      <c r="BU25" s="380"/>
      <c r="BV25" s="378">
        <v>12796466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7100</v>
      </c>
      <c r="R26" s="360"/>
      <c r="S26" s="360"/>
      <c r="T26" s="360"/>
      <c r="U26" s="360"/>
      <c r="V26" s="361"/>
      <c r="W26" s="425"/>
      <c r="X26" s="416"/>
      <c r="Y26" s="417"/>
      <c r="Z26" s="356" t="s">
        <v>159</v>
      </c>
      <c r="AA26" s="438"/>
      <c r="AB26" s="438"/>
      <c r="AC26" s="438"/>
      <c r="AD26" s="438"/>
      <c r="AE26" s="438"/>
      <c r="AF26" s="438"/>
      <c r="AG26" s="439"/>
      <c r="AH26" s="359">
        <v>80</v>
      </c>
      <c r="AI26" s="360"/>
      <c r="AJ26" s="360"/>
      <c r="AK26" s="360"/>
      <c r="AL26" s="361"/>
      <c r="AM26" s="359">
        <v>278000</v>
      </c>
      <c r="AN26" s="360"/>
      <c r="AO26" s="360"/>
      <c r="AP26" s="360"/>
      <c r="AQ26" s="360"/>
      <c r="AR26" s="361"/>
      <c r="AS26" s="359">
        <v>3475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20000</v>
      </c>
      <c r="BO26" s="384"/>
      <c r="BP26" s="384"/>
      <c r="BQ26" s="384"/>
      <c r="BR26" s="384"/>
      <c r="BS26" s="384"/>
      <c r="BT26" s="384"/>
      <c r="BU26" s="385"/>
      <c r="BV26" s="383">
        <v>30000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5400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4900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2504447</v>
      </c>
      <c r="BO28" s="379"/>
      <c r="BP28" s="379"/>
      <c r="BQ28" s="379"/>
      <c r="BR28" s="379"/>
      <c r="BS28" s="379"/>
      <c r="BT28" s="379"/>
      <c r="BU28" s="380"/>
      <c r="BV28" s="378">
        <v>1812670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22</v>
      </c>
      <c r="M29" s="360"/>
      <c r="N29" s="360"/>
      <c r="O29" s="360"/>
      <c r="P29" s="361"/>
      <c r="Q29" s="359">
        <v>4700</v>
      </c>
      <c r="R29" s="360"/>
      <c r="S29" s="360"/>
      <c r="T29" s="360"/>
      <c r="U29" s="360"/>
      <c r="V29" s="361"/>
      <c r="W29" s="426"/>
      <c r="X29" s="427"/>
      <c r="Y29" s="428"/>
      <c r="Z29" s="356" t="s">
        <v>170</v>
      </c>
      <c r="AA29" s="357"/>
      <c r="AB29" s="357"/>
      <c r="AC29" s="357"/>
      <c r="AD29" s="357"/>
      <c r="AE29" s="357"/>
      <c r="AF29" s="357"/>
      <c r="AG29" s="358"/>
      <c r="AH29" s="359">
        <v>622</v>
      </c>
      <c r="AI29" s="360"/>
      <c r="AJ29" s="360"/>
      <c r="AK29" s="360"/>
      <c r="AL29" s="361"/>
      <c r="AM29" s="359">
        <v>2044252</v>
      </c>
      <c r="AN29" s="360"/>
      <c r="AO29" s="360"/>
      <c r="AP29" s="360"/>
      <c r="AQ29" s="360"/>
      <c r="AR29" s="361"/>
      <c r="AS29" s="359">
        <v>3287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2856</v>
      </c>
      <c r="BO29" s="384"/>
      <c r="BP29" s="384"/>
      <c r="BQ29" s="384"/>
      <c r="BR29" s="384"/>
      <c r="BS29" s="384"/>
      <c r="BT29" s="384"/>
      <c r="BU29" s="385"/>
      <c r="BV29" s="383">
        <v>2855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101.5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858259</v>
      </c>
      <c r="BO30" s="387"/>
      <c r="BP30" s="387"/>
      <c r="BQ30" s="387"/>
      <c r="BR30" s="387"/>
      <c r="BS30" s="387"/>
      <c r="BT30" s="387"/>
      <c r="BU30" s="388"/>
      <c r="BV30" s="386">
        <v>610438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東京市町村総合事務組合（一般会計）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国分寺市土地開発公社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介護保険(保険事業勘定)特別会計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IF('各会計、関係団体の財政状況及び健全化判断比率'!B32="","",'各会計、関係団体の財政状況及び健全化判断比率'!B32)</f>
        <v>国分寺都市計画事業国分寺駅北口地区第一種市街地再開発事業特別会計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東京市町村総合事務組合（交通災害共済事業特別会計）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国分寺都市計画事業国分寺駅北口地区第一種市街地再開発事業特別会計（普通会計）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東京都四市競艇事業組合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地域バス運行事業特別会計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東京都十一市競輪事業組合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東京たま広域資源循環組合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東京都後期高齢者医療広域連合（一般会計）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東京都後期高齢者医療広域連合（後期高齢者事業会計）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22158232</v>
      </c>
      <c r="S5" s="639"/>
      <c r="T5" s="639"/>
      <c r="U5" s="639"/>
      <c r="V5" s="639"/>
      <c r="W5" s="639"/>
      <c r="X5" s="639"/>
      <c r="Y5" s="686"/>
      <c r="Z5" s="699">
        <v>54.3</v>
      </c>
      <c r="AA5" s="699"/>
      <c r="AB5" s="699"/>
      <c r="AC5" s="699"/>
      <c r="AD5" s="700">
        <v>20341227</v>
      </c>
      <c r="AE5" s="700"/>
      <c r="AF5" s="700"/>
      <c r="AG5" s="700"/>
      <c r="AH5" s="700"/>
      <c r="AI5" s="700"/>
      <c r="AJ5" s="700"/>
      <c r="AK5" s="700"/>
      <c r="AL5" s="687">
        <v>88</v>
      </c>
      <c r="AM5" s="656"/>
      <c r="AN5" s="656"/>
      <c r="AO5" s="688"/>
      <c r="AP5" s="675" t="s">
        <v>208</v>
      </c>
      <c r="AQ5" s="676"/>
      <c r="AR5" s="676"/>
      <c r="AS5" s="676"/>
      <c r="AT5" s="676"/>
      <c r="AU5" s="676"/>
      <c r="AV5" s="676"/>
      <c r="AW5" s="676"/>
      <c r="AX5" s="676"/>
      <c r="AY5" s="676"/>
      <c r="AZ5" s="676"/>
      <c r="BA5" s="676"/>
      <c r="BB5" s="676"/>
      <c r="BC5" s="676"/>
      <c r="BD5" s="676"/>
      <c r="BE5" s="676"/>
      <c r="BF5" s="677"/>
      <c r="BG5" s="588">
        <v>20341227</v>
      </c>
      <c r="BH5" s="589"/>
      <c r="BI5" s="589"/>
      <c r="BJ5" s="589"/>
      <c r="BK5" s="589"/>
      <c r="BL5" s="589"/>
      <c r="BM5" s="589"/>
      <c r="BN5" s="590"/>
      <c r="BO5" s="641">
        <v>91.8</v>
      </c>
      <c r="BP5" s="641"/>
      <c r="BQ5" s="641"/>
      <c r="BR5" s="641"/>
      <c r="BS5" s="642">
        <v>102046</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170318</v>
      </c>
      <c r="S6" s="589"/>
      <c r="T6" s="589"/>
      <c r="U6" s="589"/>
      <c r="V6" s="589"/>
      <c r="W6" s="589"/>
      <c r="X6" s="589"/>
      <c r="Y6" s="590"/>
      <c r="Z6" s="641">
        <v>0.4</v>
      </c>
      <c r="AA6" s="641"/>
      <c r="AB6" s="641"/>
      <c r="AC6" s="641"/>
      <c r="AD6" s="642">
        <v>170318</v>
      </c>
      <c r="AE6" s="642"/>
      <c r="AF6" s="642"/>
      <c r="AG6" s="642"/>
      <c r="AH6" s="642"/>
      <c r="AI6" s="642"/>
      <c r="AJ6" s="642"/>
      <c r="AK6" s="642"/>
      <c r="AL6" s="611">
        <v>0.7</v>
      </c>
      <c r="AM6" s="643"/>
      <c r="AN6" s="643"/>
      <c r="AO6" s="644"/>
      <c r="AP6" s="585" t="s">
        <v>213</v>
      </c>
      <c r="AQ6" s="586"/>
      <c r="AR6" s="586"/>
      <c r="AS6" s="586"/>
      <c r="AT6" s="586"/>
      <c r="AU6" s="586"/>
      <c r="AV6" s="586"/>
      <c r="AW6" s="586"/>
      <c r="AX6" s="586"/>
      <c r="AY6" s="586"/>
      <c r="AZ6" s="586"/>
      <c r="BA6" s="586"/>
      <c r="BB6" s="586"/>
      <c r="BC6" s="586"/>
      <c r="BD6" s="586"/>
      <c r="BE6" s="586"/>
      <c r="BF6" s="587"/>
      <c r="BG6" s="588">
        <v>20341227</v>
      </c>
      <c r="BH6" s="589"/>
      <c r="BI6" s="589"/>
      <c r="BJ6" s="589"/>
      <c r="BK6" s="589"/>
      <c r="BL6" s="589"/>
      <c r="BM6" s="589"/>
      <c r="BN6" s="590"/>
      <c r="BO6" s="641">
        <v>91.8</v>
      </c>
      <c r="BP6" s="641"/>
      <c r="BQ6" s="641"/>
      <c r="BR6" s="641"/>
      <c r="BS6" s="642">
        <v>102046</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353130</v>
      </c>
      <c r="CS6" s="589"/>
      <c r="CT6" s="589"/>
      <c r="CU6" s="589"/>
      <c r="CV6" s="589"/>
      <c r="CW6" s="589"/>
      <c r="CX6" s="589"/>
      <c r="CY6" s="590"/>
      <c r="CZ6" s="641">
        <v>0.9</v>
      </c>
      <c r="DA6" s="641"/>
      <c r="DB6" s="641"/>
      <c r="DC6" s="641"/>
      <c r="DD6" s="594" t="s">
        <v>215</v>
      </c>
      <c r="DE6" s="589"/>
      <c r="DF6" s="589"/>
      <c r="DG6" s="589"/>
      <c r="DH6" s="589"/>
      <c r="DI6" s="589"/>
      <c r="DJ6" s="589"/>
      <c r="DK6" s="589"/>
      <c r="DL6" s="589"/>
      <c r="DM6" s="589"/>
      <c r="DN6" s="589"/>
      <c r="DO6" s="589"/>
      <c r="DP6" s="590"/>
      <c r="DQ6" s="594">
        <v>353130</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186296</v>
      </c>
      <c r="S7" s="589"/>
      <c r="T7" s="589"/>
      <c r="U7" s="589"/>
      <c r="V7" s="589"/>
      <c r="W7" s="589"/>
      <c r="X7" s="589"/>
      <c r="Y7" s="590"/>
      <c r="Z7" s="641">
        <v>0.5</v>
      </c>
      <c r="AA7" s="641"/>
      <c r="AB7" s="641"/>
      <c r="AC7" s="641"/>
      <c r="AD7" s="642">
        <v>186296</v>
      </c>
      <c r="AE7" s="642"/>
      <c r="AF7" s="642"/>
      <c r="AG7" s="642"/>
      <c r="AH7" s="642"/>
      <c r="AI7" s="642"/>
      <c r="AJ7" s="642"/>
      <c r="AK7" s="642"/>
      <c r="AL7" s="611">
        <v>0.8</v>
      </c>
      <c r="AM7" s="643"/>
      <c r="AN7" s="643"/>
      <c r="AO7" s="644"/>
      <c r="AP7" s="585" t="s">
        <v>217</v>
      </c>
      <c r="AQ7" s="586"/>
      <c r="AR7" s="586"/>
      <c r="AS7" s="586"/>
      <c r="AT7" s="586"/>
      <c r="AU7" s="586"/>
      <c r="AV7" s="586"/>
      <c r="AW7" s="586"/>
      <c r="AX7" s="586"/>
      <c r="AY7" s="586"/>
      <c r="AZ7" s="586"/>
      <c r="BA7" s="586"/>
      <c r="BB7" s="586"/>
      <c r="BC7" s="586"/>
      <c r="BD7" s="586"/>
      <c r="BE7" s="586"/>
      <c r="BF7" s="587"/>
      <c r="BG7" s="588">
        <v>11611852</v>
      </c>
      <c r="BH7" s="589"/>
      <c r="BI7" s="589"/>
      <c r="BJ7" s="589"/>
      <c r="BK7" s="589"/>
      <c r="BL7" s="589"/>
      <c r="BM7" s="589"/>
      <c r="BN7" s="590"/>
      <c r="BO7" s="641">
        <v>52.4</v>
      </c>
      <c r="BP7" s="641"/>
      <c r="BQ7" s="641"/>
      <c r="BR7" s="641"/>
      <c r="BS7" s="642">
        <v>102046</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4114171</v>
      </c>
      <c r="CS7" s="589"/>
      <c r="CT7" s="589"/>
      <c r="CU7" s="589"/>
      <c r="CV7" s="589"/>
      <c r="CW7" s="589"/>
      <c r="CX7" s="589"/>
      <c r="CY7" s="590"/>
      <c r="CZ7" s="641">
        <v>10.4</v>
      </c>
      <c r="DA7" s="641"/>
      <c r="DB7" s="641"/>
      <c r="DC7" s="641"/>
      <c r="DD7" s="594">
        <v>26744</v>
      </c>
      <c r="DE7" s="589"/>
      <c r="DF7" s="589"/>
      <c r="DG7" s="589"/>
      <c r="DH7" s="589"/>
      <c r="DI7" s="589"/>
      <c r="DJ7" s="589"/>
      <c r="DK7" s="589"/>
      <c r="DL7" s="589"/>
      <c r="DM7" s="589"/>
      <c r="DN7" s="589"/>
      <c r="DO7" s="589"/>
      <c r="DP7" s="590"/>
      <c r="DQ7" s="594">
        <v>3693215</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234879</v>
      </c>
      <c r="S8" s="589"/>
      <c r="T8" s="589"/>
      <c r="U8" s="589"/>
      <c r="V8" s="589"/>
      <c r="W8" s="589"/>
      <c r="X8" s="589"/>
      <c r="Y8" s="590"/>
      <c r="Z8" s="641">
        <v>0.6</v>
      </c>
      <c r="AA8" s="641"/>
      <c r="AB8" s="641"/>
      <c r="AC8" s="641"/>
      <c r="AD8" s="642">
        <v>234879</v>
      </c>
      <c r="AE8" s="642"/>
      <c r="AF8" s="642"/>
      <c r="AG8" s="642"/>
      <c r="AH8" s="642"/>
      <c r="AI8" s="642"/>
      <c r="AJ8" s="642"/>
      <c r="AK8" s="642"/>
      <c r="AL8" s="611">
        <v>1</v>
      </c>
      <c r="AM8" s="643"/>
      <c r="AN8" s="643"/>
      <c r="AO8" s="644"/>
      <c r="AP8" s="585" t="s">
        <v>220</v>
      </c>
      <c r="AQ8" s="586"/>
      <c r="AR8" s="586"/>
      <c r="AS8" s="586"/>
      <c r="AT8" s="586"/>
      <c r="AU8" s="586"/>
      <c r="AV8" s="586"/>
      <c r="AW8" s="586"/>
      <c r="AX8" s="586"/>
      <c r="AY8" s="586"/>
      <c r="AZ8" s="586"/>
      <c r="BA8" s="586"/>
      <c r="BB8" s="586"/>
      <c r="BC8" s="586"/>
      <c r="BD8" s="586"/>
      <c r="BE8" s="586"/>
      <c r="BF8" s="587"/>
      <c r="BG8" s="588">
        <v>214562</v>
      </c>
      <c r="BH8" s="589"/>
      <c r="BI8" s="589"/>
      <c r="BJ8" s="589"/>
      <c r="BK8" s="589"/>
      <c r="BL8" s="589"/>
      <c r="BM8" s="589"/>
      <c r="BN8" s="590"/>
      <c r="BO8" s="641">
        <v>1</v>
      </c>
      <c r="BP8" s="641"/>
      <c r="BQ8" s="641"/>
      <c r="BR8" s="641"/>
      <c r="BS8" s="594" t="s">
        <v>110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17189647</v>
      </c>
      <c r="CS8" s="589"/>
      <c r="CT8" s="589"/>
      <c r="CU8" s="589"/>
      <c r="CV8" s="589"/>
      <c r="CW8" s="589"/>
      <c r="CX8" s="589"/>
      <c r="CY8" s="590"/>
      <c r="CZ8" s="641">
        <v>43.4</v>
      </c>
      <c r="DA8" s="641"/>
      <c r="DB8" s="641"/>
      <c r="DC8" s="641"/>
      <c r="DD8" s="594">
        <v>315816</v>
      </c>
      <c r="DE8" s="589"/>
      <c r="DF8" s="589"/>
      <c r="DG8" s="589"/>
      <c r="DH8" s="589"/>
      <c r="DI8" s="589"/>
      <c r="DJ8" s="589"/>
      <c r="DK8" s="589"/>
      <c r="DL8" s="589"/>
      <c r="DM8" s="589"/>
      <c r="DN8" s="589"/>
      <c r="DO8" s="589"/>
      <c r="DP8" s="590"/>
      <c r="DQ8" s="594">
        <v>9043961</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197437</v>
      </c>
      <c r="S9" s="589"/>
      <c r="T9" s="589"/>
      <c r="U9" s="589"/>
      <c r="V9" s="589"/>
      <c r="W9" s="589"/>
      <c r="X9" s="589"/>
      <c r="Y9" s="590"/>
      <c r="Z9" s="641">
        <v>0.5</v>
      </c>
      <c r="AA9" s="641"/>
      <c r="AB9" s="641"/>
      <c r="AC9" s="641"/>
      <c r="AD9" s="642">
        <v>197437</v>
      </c>
      <c r="AE9" s="642"/>
      <c r="AF9" s="642"/>
      <c r="AG9" s="642"/>
      <c r="AH9" s="642"/>
      <c r="AI9" s="642"/>
      <c r="AJ9" s="642"/>
      <c r="AK9" s="642"/>
      <c r="AL9" s="611">
        <v>0.9</v>
      </c>
      <c r="AM9" s="643"/>
      <c r="AN9" s="643"/>
      <c r="AO9" s="644"/>
      <c r="AP9" s="585" t="s">
        <v>223</v>
      </c>
      <c r="AQ9" s="586"/>
      <c r="AR9" s="586"/>
      <c r="AS9" s="586"/>
      <c r="AT9" s="586"/>
      <c r="AU9" s="586"/>
      <c r="AV9" s="586"/>
      <c r="AW9" s="586"/>
      <c r="AX9" s="586"/>
      <c r="AY9" s="586"/>
      <c r="AZ9" s="586"/>
      <c r="BA9" s="586"/>
      <c r="BB9" s="586"/>
      <c r="BC9" s="586"/>
      <c r="BD9" s="586"/>
      <c r="BE9" s="586"/>
      <c r="BF9" s="587"/>
      <c r="BG9" s="588">
        <v>10251873</v>
      </c>
      <c r="BH9" s="589"/>
      <c r="BI9" s="589"/>
      <c r="BJ9" s="589"/>
      <c r="BK9" s="589"/>
      <c r="BL9" s="589"/>
      <c r="BM9" s="589"/>
      <c r="BN9" s="590"/>
      <c r="BO9" s="641">
        <v>46.3</v>
      </c>
      <c r="BP9" s="641"/>
      <c r="BQ9" s="641"/>
      <c r="BR9" s="641"/>
      <c r="BS9" s="594" t="s">
        <v>110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3527118</v>
      </c>
      <c r="CS9" s="589"/>
      <c r="CT9" s="589"/>
      <c r="CU9" s="589"/>
      <c r="CV9" s="589"/>
      <c r="CW9" s="589"/>
      <c r="CX9" s="589"/>
      <c r="CY9" s="590"/>
      <c r="CZ9" s="641">
        <v>8.9</v>
      </c>
      <c r="DA9" s="641"/>
      <c r="DB9" s="641"/>
      <c r="DC9" s="641"/>
      <c r="DD9" s="594">
        <v>261322</v>
      </c>
      <c r="DE9" s="589"/>
      <c r="DF9" s="589"/>
      <c r="DG9" s="589"/>
      <c r="DH9" s="589"/>
      <c r="DI9" s="589"/>
      <c r="DJ9" s="589"/>
      <c r="DK9" s="589"/>
      <c r="DL9" s="589"/>
      <c r="DM9" s="589"/>
      <c r="DN9" s="589"/>
      <c r="DO9" s="589"/>
      <c r="DP9" s="590"/>
      <c r="DQ9" s="594">
        <v>2636349</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1479084</v>
      </c>
      <c r="S10" s="589"/>
      <c r="T10" s="589"/>
      <c r="U10" s="589"/>
      <c r="V10" s="589"/>
      <c r="W10" s="589"/>
      <c r="X10" s="589"/>
      <c r="Y10" s="590"/>
      <c r="Z10" s="641">
        <v>3.6</v>
      </c>
      <c r="AA10" s="641"/>
      <c r="AB10" s="641"/>
      <c r="AC10" s="641"/>
      <c r="AD10" s="642">
        <v>1479084</v>
      </c>
      <c r="AE10" s="642"/>
      <c r="AF10" s="642"/>
      <c r="AG10" s="642"/>
      <c r="AH10" s="642"/>
      <c r="AI10" s="642"/>
      <c r="AJ10" s="642"/>
      <c r="AK10" s="642"/>
      <c r="AL10" s="611">
        <v>6.4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302848</v>
      </c>
      <c r="BH10" s="589"/>
      <c r="BI10" s="589"/>
      <c r="BJ10" s="589"/>
      <c r="BK10" s="589"/>
      <c r="BL10" s="589"/>
      <c r="BM10" s="589"/>
      <c r="BN10" s="590"/>
      <c r="BO10" s="641">
        <v>1.4</v>
      </c>
      <c r="BP10" s="641"/>
      <c r="BQ10" s="641"/>
      <c r="BR10" s="641"/>
      <c r="BS10" s="594" t="s">
        <v>110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185203</v>
      </c>
      <c r="CS10" s="589"/>
      <c r="CT10" s="589"/>
      <c r="CU10" s="589"/>
      <c r="CV10" s="589"/>
      <c r="CW10" s="589"/>
      <c r="CX10" s="589"/>
      <c r="CY10" s="590"/>
      <c r="CZ10" s="641">
        <v>0.5</v>
      </c>
      <c r="DA10" s="641"/>
      <c r="DB10" s="641"/>
      <c r="DC10" s="641"/>
      <c r="DD10" s="594" t="s">
        <v>110</v>
      </c>
      <c r="DE10" s="589"/>
      <c r="DF10" s="589"/>
      <c r="DG10" s="589"/>
      <c r="DH10" s="589"/>
      <c r="DI10" s="589"/>
      <c r="DJ10" s="589"/>
      <c r="DK10" s="589"/>
      <c r="DL10" s="589"/>
      <c r="DM10" s="589"/>
      <c r="DN10" s="589"/>
      <c r="DO10" s="589"/>
      <c r="DP10" s="590"/>
      <c r="DQ10" s="594">
        <v>150841</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110</v>
      </c>
      <c r="S11" s="589"/>
      <c r="T11" s="589"/>
      <c r="U11" s="589"/>
      <c r="V11" s="589"/>
      <c r="W11" s="589"/>
      <c r="X11" s="589"/>
      <c r="Y11" s="590"/>
      <c r="Z11" s="641" t="s">
        <v>110</v>
      </c>
      <c r="AA11" s="641"/>
      <c r="AB11" s="641"/>
      <c r="AC11" s="641"/>
      <c r="AD11" s="642" t="s">
        <v>110</v>
      </c>
      <c r="AE11" s="642"/>
      <c r="AF11" s="642"/>
      <c r="AG11" s="642"/>
      <c r="AH11" s="642"/>
      <c r="AI11" s="642"/>
      <c r="AJ11" s="642"/>
      <c r="AK11" s="642"/>
      <c r="AL11" s="611" t="s">
        <v>110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842569</v>
      </c>
      <c r="BH11" s="589"/>
      <c r="BI11" s="589"/>
      <c r="BJ11" s="589"/>
      <c r="BK11" s="589"/>
      <c r="BL11" s="589"/>
      <c r="BM11" s="589"/>
      <c r="BN11" s="590"/>
      <c r="BO11" s="641">
        <v>3.8</v>
      </c>
      <c r="BP11" s="641"/>
      <c r="BQ11" s="641"/>
      <c r="BR11" s="641"/>
      <c r="BS11" s="594">
        <v>102046</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85124</v>
      </c>
      <c r="CS11" s="589"/>
      <c r="CT11" s="589"/>
      <c r="CU11" s="589"/>
      <c r="CV11" s="589"/>
      <c r="CW11" s="589"/>
      <c r="CX11" s="589"/>
      <c r="CY11" s="590"/>
      <c r="CZ11" s="641">
        <v>0.2</v>
      </c>
      <c r="DA11" s="641"/>
      <c r="DB11" s="641"/>
      <c r="DC11" s="641"/>
      <c r="DD11" s="594">
        <v>10001</v>
      </c>
      <c r="DE11" s="589"/>
      <c r="DF11" s="589"/>
      <c r="DG11" s="589"/>
      <c r="DH11" s="589"/>
      <c r="DI11" s="589"/>
      <c r="DJ11" s="589"/>
      <c r="DK11" s="589"/>
      <c r="DL11" s="589"/>
      <c r="DM11" s="589"/>
      <c r="DN11" s="589"/>
      <c r="DO11" s="589"/>
      <c r="DP11" s="590"/>
      <c r="DQ11" s="594">
        <v>68994</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7835579</v>
      </c>
      <c r="BH12" s="589"/>
      <c r="BI12" s="589"/>
      <c r="BJ12" s="589"/>
      <c r="BK12" s="589"/>
      <c r="BL12" s="589"/>
      <c r="BM12" s="589"/>
      <c r="BN12" s="590"/>
      <c r="BO12" s="641">
        <v>35.4</v>
      </c>
      <c r="BP12" s="641"/>
      <c r="BQ12" s="641"/>
      <c r="BR12" s="641"/>
      <c r="BS12" s="594" t="s">
        <v>110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81232</v>
      </c>
      <c r="CS12" s="589"/>
      <c r="CT12" s="589"/>
      <c r="CU12" s="589"/>
      <c r="CV12" s="589"/>
      <c r="CW12" s="589"/>
      <c r="CX12" s="589"/>
      <c r="CY12" s="590"/>
      <c r="CZ12" s="641">
        <v>0.2</v>
      </c>
      <c r="DA12" s="641"/>
      <c r="DB12" s="641"/>
      <c r="DC12" s="641"/>
      <c r="DD12" s="594" t="s">
        <v>110</v>
      </c>
      <c r="DE12" s="589"/>
      <c r="DF12" s="589"/>
      <c r="DG12" s="589"/>
      <c r="DH12" s="589"/>
      <c r="DI12" s="589"/>
      <c r="DJ12" s="589"/>
      <c r="DK12" s="589"/>
      <c r="DL12" s="589"/>
      <c r="DM12" s="589"/>
      <c r="DN12" s="589"/>
      <c r="DO12" s="589"/>
      <c r="DP12" s="590"/>
      <c r="DQ12" s="594">
        <v>71610</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56701</v>
      </c>
      <c r="S13" s="589"/>
      <c r="T13" s="589"/>
      <c r="U13" s="589"/>
      <c r="V13" s="589"/>
      <c r="W13" s="589"/>
      <c r="X13" s="589"/>
      <c r="Y13" s="590"/>
      <c r="Z13" s="641">
        <v>0.1</v>
      </c>
      <c r="AA13" s="641"/>
      <c r="AB13" s="641"/>
      <c r="AC13" s="641"/>
      <c r="AD13" s="642">
        <v>56701</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7682539</v>
      </c>
      <c r="BH13" s="589"/>
      <c r="BI13" s="589"/>
      <c r="BJ13" s="589"/>
      <c r="BK13" s="589"/>
      <c r="BL13" s="589"/>
      <c r="BM13" s="589"/>
      <c r="BN13" s="590"/>
      <c r="BO13" s="641">
        <v>34.700000000000003</v>
      </c>
      <c r="BP13" s="641"/>
      <c r="BQ13" s="641"/>
      <c r="BR13" s="641"/>
      <c r="BS13" s="594" t="s">
        <v>110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5153232</v>
      </c>
      <c r="CS13" s="589"/>
      <c r="CT13" s="589"/>
      <c r="CU13" s="589"/>
      <c r="CV13" s="589"/>
      <c r="CW13" s="589"/>
      <c r="CX13" s="589"/>
      <c r="CY13" s="590"/>
      <c r="CZ13" s="641">
        <v>13</v>
      </c>
      <c r="DA13" s="641"/>
      <c r="DB13" s="641"/>
      <c r="DC13" s="641"/>
      <c r="DD13" s="594">
        <v>1292286</v>
      </c>
      <c r="DE13" s="589"/>
      <c r="DF13" s="589"/>
      <c r="DG13" s="589"/>
      <c r="DH13" s="589"/>
      <c r="DI13" s="589"/>
      <c r="DJ13" s="589"/>
      <c r="DK13" s="589"/>
      <c r="DL13" s="589"/>
      <c r="DM13" s="589"/>
      <c r="DN13" s="589"/>
      <c r="DO13" s="589"/>
      <c r="DP13" s="590"/>
      <c r="DQ13" s="594">
        <v>3515025</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48549</v>
      </c>
      <c r="BH14" s="589"/>
      <c r="BI14" s="589"/>
      <c r="BJ14" s="589"/>
      <c r="BK14" s="589"/>
      <c r="BL14" s="589"/>
      <c r="BM14" s="589"/>
      <c r="BN14" s="590"/>
      <c r="BO14" s="641">
        <v>0.2</v>
      </c>
      <c r="BP14" s="641"/>
      <c r="BQ14" s="641"/>
      <c r="BR14" s="641"/>
      <c r="BS14" s="594" t="s">
        <v>110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1573741</v>
      </c>
      <c r="CS14" s="589"/>
      <c r="CT14" s="589"/>
      <c r="CU14" s="589"/>
      <c r="CV14" s="589"/>
      <c r="CW14" s="589"/>
      <c r="CX14" s="589"/>
      <c r="CY14" s="590"/>
      <c r="CZ14" s="641">
        <v>4</v>
      </c>
      <c r="DA14" s="641"/>
      <c r="DB14" s="641"/>
      <c r="DC14" s="641"/>
      <c r="DD14" s="594">
        <v>52712</v>
      </c>
      <c r="DE14" s="589"/>
      <c r="DF14" s="589"/>
      <c r="DG14" s="589"/>
      <c r="DH14" s="589"/>
      <c r="DI14" s="589"/>
      <c r="DJ14" s="589"/>
      <c r="DK14" s="589"/>
      <c r="DL14" s="589"/>
      <c r="DM14" s="589"/>
      <c r="DN14" s="589"/>
      <c r="DO14" s="589"/>
      <c r="DP14" s="590"/>
      <c r="DQ14" s="594">
        <v>1126479</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62574</v>
      </c>
      <c r="S15" s="589"/>
      <c r="T15" s="589"/>
      <c r="U15" s="589"/>
      <c r="V15" s="589"/>
      <c r="W15" s="589"/>
      <c r="X15" s="589"/>
      <c r="Y15" s="590"/>
      <c r="Z15" s="641">
        <v>0.2</v>
      </c>
      <c r="AA15" s="641"/>
      <c r="AB15" s="641"/>
      <c r="AC15" s="641"/>
      <c r="AD15" s="642">
        <v>62574</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845247</v>
      </c>
      <c r="BH15" s="589"/>
      <c r="BI15" s="589"/>
      <c r="BJ15" s="589"/>
      <c r="BK15" s="589"/>
      <c r="BL15" s="589"/>
      <c r="BM15" s="589"/>
      <c r="BN15" s="590"/>
      <c r="BO15" s="641">
        <v>3.8</v>
      </c>
      <c r="BP15" s="641"/>
      <c r="BQ15" s="641"/>
      <c r="BR15" s="641"/>
      <c r="BS15" s="594" t="s">
        <v>110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4612846</v>
      </c>
      <c r="CS15" s="589"/>
      <c r="CT15" s="589"/>
      <c r="CU15" s="589"/>
      <c r="CV15" s="589"/>
      <c r="CW15" s="589"/>
      <c r="CX15" s="589"/>
      <c r="CY15" s="590"/>
      <c r="CZ15" s="641">
        <v>11.7</v>
      </c>
      <c r="DA15" s="641"/>
      <c r="DB15" s="641"/>
      <c r="DC15" s="641"/>
      <c r="DD15" s="594">
        <v>953119</v>
      </c>
      <c r="DE15" s="589"/>
      <c r="DF15" s="589"/>
      <c r="DG15" s="589"/>
      <c r="DH15" s="589"/>
      <c r="DI15" s="589"/>
      <c r="DJ15" s="589"/>
      <c r="DK15" s="589"/>
      <c r="DL15" s="589"/>
      <c r="DM15" s="589"/>
      <c r="DN15" s="589"/>
      <c r="DO15" s="589"/>
      <c r="DP15" s="590"/>
      <c r="DQ15" s="594">
        <v>3175227</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273430</v>
      </c>
      <c r="S16" s="589"/>
      <c r="T16" s="589"/>
      <c r="U16" s="589"/>
      <c r="V16" s="589"/>
      <c r="W16" s="589"/>
      <c r="X16" s="589"/>
      <c r="Y16" s="590"/>
      <c r="Z16" s="641">
        <v>0.7</v>
      </c>
      <c r="AA16" s="641"/>
      <c r="AB16" s="641"/>
      <c r="AC16" s="641"/>
      <c r="AD16" s="642">
        <v>207102</v>
      </c>
      <c r="AE16" s="642"/>
      <c r="AF16" s="642"/>
      <c r="AG16" s="642"/>
      <c r="AH16" s="642"/>
      <c r="AI16" s="642"/>
      <c r="AJ16" s="642"/>
      <c r="AK16" s="642"/>
      <c r="AL16" s="611">
        <v>0.9</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4288</v>
      </c>
      <c r="CS16" s="589"/>
      <c r="CT16" s="589"/>
      <c r="CU16" s="589"/>
      <c r="CV16" s="589"/>
      <c r="CW16" s="589"/>
      <c r="CX16" s="589"/>
      <c r="CY16" s="590"/>
      <c r="CZ16" s="641">
        <v>0</v>
      </c>
      <c r="DA16" s="641"/>
      <c r="DB16" s="641"/>
      <c r="DC16" s="641"/>
      <c r="DD16" s="594" t="s">
        <v>110</v>
      </c>
      <c r="DE16" s="589"/>
      <c r="DF16" s="589"/>
      <c r="DG16" s="589"/>
      <c r="DH16" s="589"/>
      <c r="DI16" s="589"/>
      <c r="DJ16" s="589"/>
      <c r="DK16" s="589"/>
      <c r="DL16" s="589"/>
      <c r="DM16" s="589"/>
      <c r="DN16" s="589"/>
      <c r="DO16" s="589"/>
      <c r="DP16" s="590"/>
      <c r="DQ16" s="594">
        <v>1888</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207102</v>
      </c>
      <c r="S17" s="589"/>
      <c r="T17" s="589"/>
      <c r="U17" s="589"/>
      <c r="V17" s="589"/>
      <c r="W17" s="589"/>
      <c r="X17" s="589"/>
      <c r="Y17" s="590"/>
      <c r="Z17" s="641">
        <v>0.5</v>
      </c>
      <c r="AA17" s="641"/>
      <c r="AB17" s="641"/>
      <c r="AC17" s="641"/>
      <c r="AD17" s="642">
        <v>207102</v>
      </c>
      <c r="AE17" s="642"/>
      <c r="AF17" s="642"/>
      <c r="AG17" s="642"/>
      <c r="AH17" s="642"/>
      <c r="AI17" s="642"/>
      <c r="AJ17" s="642"/>
      <c r="AK17" s="642"/>
      <c r="AL17" s="611">
        <v>0.9</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2696441</v>
      </c>
      <c r="CS17" s="589"/>
      <c r="CT17" s="589"/>
      <c r="CU17" s="589"/>
      <c r="CV17" s="589"/>
      <c r="CW17" s="589"/>
      <c r="CX17" s="589"/>
      <c r="CY17" s="590"/>
      <c r="CZ17" s="641">
        <v>6.8</v>
      </c>
      <c r="DA17" s="641"/>
      <c r="DB17" s="641"/>
      <c r="DC17" s="641"/>
      <c r="DD17" s="594" t="s">
        <v>110</v>
      </c>
      <c r="DE17" s="589"/>
      <c r="DF17" s="589"/>
      <c r="DG17" s="589"/>
      <c r="DH17" s="589"/>
      <c r="DI17" s="589"/>
      <c r="DJ17" s="589"/>
      <c r="DK17" s="589"/>
      <c r="DL17" s="589"/>
      <c r="DM17" s="589"/>
      <c r="DN17" s="589"/>
      <c r="DO17" s="589"/>
      <c r="DP17" s="590"/>
      <c r="DQ17" s="594">
        <v>2456616</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66290</v>
      </c>
      <c r="S18" s="589"/>
      <c r="T18" s="589"/>
      <c r="U18" s="589"/>
      <c r="V18" s="589"/>
      <c r="W18" s="589"/>
      <c r="X18" s="589"/>
      <c r="Y18" s="590"/>
      <c r="Z18" s="641">
        <v>0.2</v>
      </c>
      <c r="AA18" s="641"/>
      <c r="AB18" s="641"/>
      <c r="AC18" s="641"/>
      <c r="AD18" s="642" t="s">
        <v>110</v>
      </c>
      <c r="AE18" s="642"/>
      <c r="AF18" s="642"/>
      <c r="AG18" s="642"/>
      <c r="AH18" s="642"/>
      <c r="AI18" s="642"/>
      <c r="AJ18" s="642"/>
      <c r="AK18" s="642"/>
      <c r="AL18" s="611" t="s">
        <v>110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38</v>
      </c>
      <c r="S19" s="589"/>
      <c r="T19" s="589"/>
      <c r="U19" s="589"/>
      <c r="V19" s="589"/>
      <c r="W19" s="589"/>
      <c r="X19" s="589"/>
      <c r="Y19" s="590"/>
      <c r="Z19" s="641">
        <v>0</v>
      </c>
      <c r="AA19" s="641"/>
      <c r="AB19" s="641"/>
      <c r="AC19" s="641"/>
      <c r="AD19" s="642" t="s">
        <v>110</v>
      </c>
      <c r="AE19" s="642"/>
      <c r="AF19" s="642"/>
      <c r="AG19" s="642"/>
      <c r="AH19" s="642"/>
      <c r="AI19" s="642"/>
      <c r="AJ19" s="642"/>
      <c r="AK19" s="642"/>
      <c r="AL19" s="611" t="s">
        <v>110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1817005</v>
      </c>
      <c r="BH19" s="589"/>
      <c r="BI19" s="589"/>
      <c r="BJ19" s="589"/>
      <c r="BK19" s="589"/>
      <c r="BL19" s="589"/>
      <c r="BM19" s="589"/>
      <c r="BN19" s="590"/>
      <c r="BO19" s="641">
        <v>8.1999999999999993</v>
      </c>
      <c r="BP19" s="641"/>
      <c r="BQ19" s="641"/>
      <c r="BR19" s="641"/>
      <c r="BS19" s="594" t="s">
        <v>110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24818951</v>
      </c>
      <c r="S20" s="589"/>
      <c r="T20" s="589"/>
      <c r="U20" s="589"/>
      <c r="V20" s="589"/>
      <c r="W20" s="589"/>
      <c r="X20" s="589"/>
      <c r="Y20" s="590"/>
      <c r="Z20" s="641">
        <v>60.8</v>
      </c>
      <c r="AA20" s="641"/>
      <c r="AB20" s="641"/>
      <c r="AC20" s="641"/>
      <c r="AD20" s="642">
        <v>22935618</v>
      </c>
      <c r="AE20" s="642"/>
      <c r="AF20" s="642"/>
      <c r="AG20" s="642"/>
      <c r="AH20" s="642"/>
      <c r="AI20" s="642"/>
      <c r="AJ20" s="642"/>
      <c r="AK20" s="642"/>
      <c r="AL20" s="611">
        <v>99.2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1817005</v>
      </c>
      <c r="BH20" s="589"/>
      <c r="BI20" s="589"/>
      <c r="BJ20" s="589"/>
      <c r="BK20" s="589"/>
      <c r="BL20" s="589"/>
      <c r="BM20" s="589"/>
      <c r="BN20" s="590"/>
      <c r="BO20" s="641">
        <v>8.1999999999999993</v>
      </c>
      <c r="BP20" s="641"/>
      <c r="BQ20" s="641"/>
      <c r="BR20" s="641"/>
      <c r="BS20" s="594" t="s">
        <v>110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39576173</v>
      </c>
      <c r="CS20" s="589"/>
      <c r="CT20" s="589"/>
      <c r="CU20" s="589"/>
      <c r="CV20" s="589"/>
      <c r="CW20" s="589"/>
      <c r="CX20" s="589"/>
      <c r="CY20" s="590"/>
      <c r="CZ20" s="641">
        <v>100</v>
      </c>
      <c r="DA20" s="641"/>
      <c r="DB20" s="641"/>
      <c r="DC20" s="641"/>
      <c r="DD20" s="594">
        <v>2912000</v>
      </c>
      <c r="DE20" s="589"/>
      <c r="DF20" s="589"/>
      <c r="DG20" s="589"/>
      <c r="DH20" s="589"/>
      <c r="DI20" s="589"/>
      <c r="DJ20" s="589"/>
      <c r="DK20" s="589"/>
      <c r="DL20" s="589"/>
      <c r="DM20" s="589"/>
      <c r="DN20" s="589"/>
      <c r="DO20" s="589"/>
      <c r="DP20" s="590"/>
      <c r="DQ20" s="594">
        <v>26293335</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10985</v>
      </c>
      <c r="S21" s="589"/>
      <c r="T21" s="589"/>
      <c r="U21" s="589"/>
      <c r="V21" s="589"/>
      <c r="W21" s="589"/>
      <c r="X21" s="589"/>
      <c r="Y21" s="590"/>
      <c r="Z21" s="641">
        <v>0</v>
      </c>
      <c r="AA21" s="641"/>
      <c r="AB21" s="641"/>
      <c r="AC21" s="641"/>
      <c r="AD21" s="642">
        <v>10985</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110</v>
      </c>
      <c r="BH21" s="589"/>
      <c r="BI21" s="589"/>
      <c r="BJ21" s="589"/>
      <c r="BK21" s="589"/>
      <c r="BL21" s="589"/>
      <c r="BM21" s="589"/>
      <c r="BN21" s="590"/>
      <c r="BO21" s="641" t="s">
        <v>110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524895</v>
      </c>
      <c r="S22" s="589"/>
      <c r="T22" s="589"/>
      <c r="U22" s="589"/>
      <c r="V22" s="589"/>
      <c r="W22" s="589"/>
      <c r="X22" s="589"/>
      <c r="Y22" s="590"/>
      <c r="Z22" s="641">
        <v>1.3</v>
      </c>
      <c r="AA22" s="641"/>
      <c r="AB22" s="641"/>
      <c r="AC22" s="641"/>
      <c r="AD22" s="642" t="s">
        <v>110</v>
      </c>
      <c r="AE22" s="642"/>
      <c r="AF22" s="642"/>
      <c r="AG22" s="642"/>
      <c r="AH22" s="642"/>
      <c r="AI22" s="642"/>
      <c r="AJ22" s="642"/>
      <c r="AK22" s="642"/>
      <c r="AL22" s="611" t="s">
        <v>110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724270</v>
      </c>
      <c r="S23" s="589"/>
      <c r="T23" s="589"/>
      <c r="U23" s="589"/>
      <c r="V23" s="589"/>
      <c r="W23" s="589"/>
      <c r="X23" s="589"/>
      <c r="Y23" s="590"/>
      <c r="Z23" s="641">
        <v>1.8</v>
      </c>
      <c r="AA23" s="641"/>
      <c r="AB23" s="641"/>
      <c r="AC23" s="641"/>
      <c r="AD23" s="642">
        <v>162463</v>
      </c>
      <c r="AE23" s="642"/>
      <c r="AF23" s="642"/>
      <c r="AG23" s="642"/>
      <c r="AH23" s="642"/>
      <c r="AI23" s="642"/>
      <c r="AJ23" s="642"/>
      <c r="AK23" s="642"/>
      <c r="AL23" s="611">
        <v>0.7</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1817005</v>
      </c>
      <c r="BH23" s="589"/>
      <c r="BI23" s="589"/>
      <c r="BJ23" s="589"/>
      <c r="BK23" s="589"/>
      <c r="BL23" s="589"/>
      <c r="BM23" s="589"/>
      <c r="BN23" s="590"/>
      <c r="BO23" s="641">
        <v>8.1999999999999993</v>
      </c>
      <c r="BP23" s="641"/>
      <c r="BQ23" s="641"/>
      <c r="BR23" s="641"/>
      <c r="BS23" s="594" t="s">
        <v>110</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430633</v>
      </c>
      <c r="S24" s="589"/>
      <c r="T24" s="589"/>
      <c r="U24" s="589"/>
      <c r="V24" s="589"/>
      <c r="W24" s="589"/>
      <c r="X24" s="589"/>
      <c r="Y24" s="590"/>
      <c r="Z24" s="641">
        <v>1.1000000000000001</v>
      </c>
      <c r="AA24" s="641"/>
      <c r="AB24" s="641"/>
      <c r="AC24" s="641"/>
      <c r="AD24" s="642" t="s">
        <v>110</v>
      </c>
      <c r="AE24" s="642"/>
      <c r="AF24" s="642"/>
      <c r="AG24" s="642"/>
      <c r="AH24" s="642"/>
      <c r="AI24" s="642"/>
      <c r="AJ24" s="642"/>
      <c r="AK24" s="642"/>
      <c r="AL24" s="611" t="s">
        <v>110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19126067</v>
      </c>
      <c r="CS24" s="639"/>
      <c r="CT24" s="639"/>
      <c r="CU24" s="639"/>
      <c r="CV24" s="639"/>
      <c r="CW24" s="639"/>
      <c r="CX24" s="639"/>
      <c r="CY24" s="686"/>
      <c r="CZ24" s="690">
        <v>48.3</v>
      </c>
      <c r="DA24" s="691"/>
      <c r="DB24" s="691"/>
      <c r="DC24" s="692"/>
      <c r="DD24" s="685">
        <v>11725966</v>
      </c>
      <c r="DE24" s="639"/>
      <c r="DF24" s="639"/>
      <c r="DG24" s="639"/>
      <c r="DH24" s="639"/>
      <c r="DI24" s="639"/>
      <c r="DJ24" s="639"/>
      <c r="DK24" s="686"/>
      <c r="DL24" s="685">
        <v>11490424</v>
      </c>
      <c r="DM24" s="639"/>
      <c r="DN24" s="639"/>
      <c r="DO24" s="639"/>
      <c r="DP24" s="639"/>
      <c r="DQ24" s="639"/>
      <c r="DR24" s="639"/>
      <c r="DS24" s="639"/>
      <c r="DT24" s="639"/>
      <c r="DU24" s="639"/>
      <c r="DV24" s="686"/>
      <c r="DW24" s="687">
        <v>48.8</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5274886</v>
      </c>
      <c r="S25" s="589"/>
      <c r="T25" s="589"/>
      <c r="U25" s="589"/>
      <c r="V25" s="589"/>
      <c r="W25" s="589"/>
      <c r="X25" s="589"/>
      <c r="Y25" s="590"/>
      <c r="Z25" s="641">
        <v>12.9</v>
      </c>
      <c r="AA25" s="641"/>
      <c r="AB25" s="641"/>
      <c r="AC25" s="641"/>
      <c r="AD25" s="642" t="s">
        <v>110</v>
      </c>
      <c r="AE25" s="642"/>
      <c r="AF25" s="642"/>
      <c r="AG25" s="642"/>
      <c r="AH25" s="642"/>
      <c r="AI25" s="642"/>
      <c r="AJ25" s="642"/>
      <c r="AK25" s="642"/>
      <c r="AL25" s="611" t="s">
        <v>110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6843785</v>
      </c>
      <c r="CS25" s="607"/>
      <c r="CT25" s="607"/>
      <c r="CU25" s="607"/>
      <c r="CV25" s="607"/>
      <c r="CW25" s="607"/>
      <c r="CX25" s="607"/>
      <c r="CY25" s="608"/>
      <c r="CZ25" s="591">
        <v>17.3</v>
      </c>
      <c r="DA25" s="609"/>
      <c r="DB25" s="609"/>
      <c r="DC25" s="610"/>
      <c r="DD25" s="594">
        <v>6366044</v>
      </c>
      <c r="DE25" s="607"/>
      <c r="DF25" s="607"/>
      <c r="DG25" s="607"/>
      <c r="DH25" s="607"/>
      <c r="DI25" s="607"/>
      <c r="DJ25" s="607"/>
      <c r="DK25" s="608"/>
      <c r="DL25" s="594">
        <v>6225972</v>
      </c>
      <c r="DM25" s="607"/>
      <c r="DN25" s="607"/>
      <c r="DO25" s="607"/>
      <c r="DP25" s="607"/>
      <c r="DQ25" s="607"/>
      <c r="DR25" s="607"/>
      <c r="DS25" s="607"/>
      <c r="DT25" s="607"/>
      <c r="DU25" s="607"/>
      <c r="DV25" s="608"/>
      <c r="DW25" s="611">
        <v>26.4</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4244931</v>
      </c>
      <c r="CS26" s="589"/>
      <c r="CT26" s="589"/>
      <c r="CU26" s="589"/>
      <c r="CV26" s="589"/>
      <c r="CW26" s="589"/>
      <c r="CX26" s="589"/>
      <c r="CY26" s="590"/>
      <c r="CZ26" s="591">
        <v>10.7</v>
      </c>
      <c r="DA26" s="609"/>
      <c r="DB26" s="609"/>
      <c r="DC26" s="610"/>
      <c r="DD26" s="594">
        <v>3886178</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4902249</v>
      </c>
      <c r="S27" s="589"/>
      <c r="T27" s="589"/>
      <c r="U27" s="589"/>
      <c r="V27" s="589"/>
      <c r="W27" s="589"/>
      <c r="X27" s="589"/>
      <c r="Y27" s="590"/>
      <c r="Z27" s="641">
        <v>12</v>
      </c>
      <c r="AA27" s="641"/>
      <c r="AB27" s="641"/>
      <c r="AC27" s="641"/>
      <c r="AD27" s="642" t="s">
        <v>110</v>
      </c>
      <c r="AE27" s="642"/>
      <c r="AF27" s="642"/>
      <c r="AG27" s="642"/>
      <c r="AH27" s="642"/>
      <c r="AI27" s="642"/>
      <c r="AJ27" s="642"/>
      <c r="AK27" s="642"/>
      <c r="AL27" s="611" t="s">
        <v>110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22158232</v>
      </c>
      <c r="BH27" s="589"/>
      <c r="BI27" s="589"/>
      <c r="BJ27" s="589"/>
      <c r="BK27" s="589"/>
      <c r="BL27" s="589"/>
      <c r="BM27" s="589"/>
      <c r="BN27" s="590"/>
      <c r="BO27" s="641">
        <v>100</v>
      </c>
      <c r="BP27" s="641"/>
      <c r="BQ27" s="641"/>
      <c r="BR27" s="641"/>
      <c r="BS27" s="594">
        <v>102046</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9585841</v>
      </c>
      <c r="CS27" s="607"/>
      <c r="CT27" s="607"/>
      <c r="CU27" s="607"/>
      <c r="CV27" s="607"/>
      <c r="CW27" s="607"/>
      <c r="CX27" s="607"/>
      <c r="CY27" s="608"/>
      <c r="CZ27" s="591">
        <v>24.2</v>
      </c>
      <c r="DA27" s="609"/>
      <c r="DB27" s="609"/>
      <c r="DC27" s="610"/>
      <c r="DD27" s="594">
        <v>2903306</v>
      </c>
      <c r="DE27" s="607"/>
      <c r="DF27" s="607"/>
      <c r="DG27" s="607"/>
      <c r="DH27" s="607"/>
      <c r="DI27" s="607"/>
      <c r="DJ27" s="607"/>
      <c r="DK27" s="608"/>
      <c r="DL27" s="594">
        <v>2834002</v>
      </c>
      <c r="DM27" s="607"/>
      <c r="DN27" s="607"/>
      <c r="DO27" s="607"/>
      <c r="DP27" s="607"/>
      <c r="DQ27" s="607"/>
      <c r="DR27" s="607"/>
      <c r="DS27" s="607"/>
      <c r="DT27" s="607"/>
      <c r="DU27" s="607"/>
      <c r="DV27" s="608"/>
      <c r="DW27" s="611">
        <v>12</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109716</v>
      </c>
      <c r="S28" s="589"/>
      <c r="T28" s="589"/>
      <c r="U28" s="589"/>
      <c r="V28" s="589"/>
      <c r="W28" s="589"/>
      <c r="X28" s="589"/>
      <c r="Y28" s="590"/>
      <c r="Z28" s="641">
        <v>0.3</v>
      </c>
      <c r="AA28" s="641"/>
      <c r="AB28" s="641"/>
      <c r="AC28" s="641"/>
      <c r="AD28" s="642" t="s">
        <v>110</v>
      </c>
      <c r="AE28" s="642"/>
      <c r="AF28" s="642"/>
      <c r="AG28" s="642"/>
      <c r="AH28" s="642"/>
      <c r="AI28" s="642"/>
      <c r="AJ28" s="642"/>
      <c r="AK28" s="642"/>
      <c r="AL28" s="611" t="s">
        <v>110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2696441</v>
      </c>
      <c r="CS28" s="589"/>
      <c r="CT28" s="589"/>
      <c r="CU28" s="589"/>
      <c r="CV28" s="589"/>
      <c r="CW28" s="589"/>
      <c r="CX28" s="589"/>
      <c r="CY28" s="590"/>
      <c r="CZ28" s="591">
        <v>6.8</v>
      </c>
      <c r="DA28" s="609"/>
      <c r="DB28" s="609"/>
      <c r="DC28" s="610"/>
      <c r="DD28" s="594">
        <v>2456616</v>
      </c>
      <c r="DE28" s="589"/>
      <c r="DF28" s="589"/>
      <c r="DG28" s="589"/>
      <c r="DH28" s="589"/>
      <c r="DI28" s="589"/>
      <c r="DJ28" s="589"/>
      <c r="DK28" s="590"/>
      <c r="DL28" s="594">
        <v>2430450</v>
      </c>
      <c r="DM28" s="589"/>
      <c r="DN28" s="589"/>
      <c r="DO28" s="589"/>
      <c r="DP28" s="589"/>
      <c r="DQ28" s="589"/>
      <c r="DR28" s="589"/>
      <c r="DS28" s="589"/>
      <c r="DT28" s="589"/>
      <c r="DU28" s="589"/>
      <c r="DV28" s="590"/>
      <c r="DW28" s="611">
        <v>10.3</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18997</v>
      </c>
      <c r="S29" s="589"/>
      <c r="T29" s="589"/>
      <c r="U29" s="589"/>
      <c r="V29" s="589"/>
      <c r="W29" s="589"/>
      <c r="X29" s="589"/>
      <c r="Y29" s="590"/>
      <c r="Z29" s="641">
        <v>0</v>
      </c>
      <c r="AA29" s="641"/>
      <c r="AB29" s="641"/>
      <c r="AC29" s="641"/>
      <c r="AD29" s="642" t="s">
        <v>110</v>
      </c>
      <c r="AE29" s="642"/>
      <c r="AF29" s="642"/>
      <c r="AG29" s="642"/>
      <c r="AH29" s="642"/>
      <c r="AI29" s="642"/>
      <c r="AJ29" s="642"/>
      <c r="AK29" s="642"/>
      <c r="AL29" s="611" t="s">
        <v>110</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57</v>
      </c>
      <c r="CG29" s="622"/>
      <c r="CH29" s="622"/>
      <c r="CI29" s="622"/>
      <c r="CJ29" s="622"/>
      <c r="CK29" s="622"/>
      <c r="CL29" s="622"/>
      <c r="CM29" s="622"/>
      <c r="CN29" s="622"/>
      <c r="CO29" s="622"/>
      <c r="CP29" s="622"/>
      <c r="CQ29" s="623"/>
      <c r="CR29" s="588">
        <v>2694651</v>
      </c>
      <c r="CS29" s="607"/>
      <c r="CT29" s="607"/>
      <c r="CU29" s="607"/>
      <c r="CV29" s="607"/>
      <c r="CW29" s="607"/>
      <c r="CX29" s="607"/>
      <c r="CY29" s="608"/>
      <c r="CZ29" s="591">
        <v>6.8</v>
      </c>
      <c r="DA29" s="609"/>
      <c r="DB29" s="609"/>
      <c r="DC29" s="610"/>
      <c r="DD29" s="594">
        <v>2454826</v>
      </c>
      <c r="DE29" s="607"/>
      <c r="DF29" s="607"/>
      <c r="DG29" s="607"/>
      <c r="DH29" s="607"/>
      <c r="DI29" s="607"/>
      <c r="DJ29" s="607"/>
      <c r="DK29" s="608"/>
      <c r="DL29" s="594">
        <v>2428660</v>
      </c>
      <c r="DM29" s="607"/>
      <c r="DN29" s="607"/>
      <c r="DO29" s="607"/>
      <c r="DP29" s="607"/>
      <c r="DQ29" s="607"/>
      <c r="DR29" s="607"/>
      <c r="DS29" s="607"/>
      <c r="DT29" s="607"/>
      <c r="DU29" s="607"/>
      <c r="DV29" s="608"/>
      <c r="DW29" s="611">
        <v>10.3</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429065</v>
      </c>
      <c r="S30" s="589"/>
      <c r="T30" s="589"/>
      <c r="U30" s="589"/>
      <c r="V30" s="589"/>
      <c r="W30" s="589"/>
      <c r="X30" s="589"/>
      <c r="Y30" s="590"/>
      <c r="Z30" s="641">
        <v>1.1000000000000001</v>
      </c>
      <c r="AA30" s="641"/>
      <c r="AB30" s="641"/>
      <c r="AC30" s="641"/>
      <c r="AD30" s="642" t="s">
        <v>110</v>
      </c>
      <c r="AE30" s="642"/>
      <c r="AF30" s="642"/>
      <c r="AG30" s="642"/>
      <c r="AH30" s="642"/>
      <c r="AI30" s="642"/>
      <c r="AJ30" s="642"/>
      <c r="AK30" s="642"/>
      <c r="AL30" s="611" t="s">
        <v>110</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99.2</v>
      </c>
      <c r="BH30" s="655"/>
      <c r="BI30" s="655"/>
      <c r="BJ30" s="655"/>
      <c r="BK30" s="655"/>
      <c r="BL30" s="655"/>
      <c r="BM30" s="656">
        <v>97.2</v>
      </c>
      <c r="BN30" s="655"/>
      <c r="BO30" s="655"/>
      <c r="BP30" s="655"/>
      <c r="BQ30" s="657"/>
      <c r="BR30" s="654">
        <v>99.1</v>
      </c>
      <c r="BS30" s="655"/>
      <c r="BT30" s="655"/>
      <c r="BU30" s="655"/>
      <c r="BV30" s="655"/>
      <c r="BW30" s="655"/>
      <c r="BX30" s="656">
        <v>96.9</v>
      </c>
      <c r="BY30" s="655"/>
      <c r="BZ30" s="655"/>
      <c r="CA30" s="655"/>
      <c r="CB30" s="657"/>
      <c r="CD30" s="660"/>
      <c r="CE30" s="661"/>
      <c r="CF30" s="625" t="s">
        <v>291</v>
      </c>
      <c r="CG30" s="622"/>
      <c r="CH30" s="622"/>
      <c r="CI30" s="622"/>
      <c r="CJ30" s="622"/>
      <c r="CK30" s="622"/>
      <c r="CL30" s="622"/>
      <c r="CM30" s="622"/>
      <c r="CN30" s="622"/>
      <c r="CO30" s="622"/>
      <c r="CP30" s="622"/>
      <c r="CQ30" s="623"/>
      <c r="CR30" s="588">
        <v>2428655</v>
      </c>
      <c r="CS30" s="589"/>
      <c r="CT30" s="589"/>
      <c r="CU30" s="589"/>
      <c r="CV30" s="589"/>
      <c r="CW30" s="589"/>
      <c r="CX30" s="589"/>
      <c r="CY30" s="590"/>
      <c r="CZ30" s="591">
        <v>6.1</v>
      </c>
      <c r="DA30" s="609"/>
      <c r="DB30" s="609"/>
      <c r="DC30" s="610"/>
      <c r="DD30" s="594">
        <v>2188830</v>
      </c>
      <c r="DE30" s="589"/>
      <c r="DF30" s="589"/>
      <c r="DG30" s="589"/>
      <c r="DH30" s="589"/>
      <c r="DI30" s="589"/>
      <c r="DJ30" s="589"/>
      <c r="DK30" s="590"/>
      <c r="DL30" s="594">
        <v>2175327</v>
      </c>
      <c r="DM30" s="589"/>
      <c r="DN30" s="589"/>
      <c r="DO30" s="589"/>
      <c r="DP30" s="589"/>
      <c r="DQ30" s="589"/>
      <c r="DR30" s="589"/>
      <c r="DS30" s="589"/>
      <c r="DT30" s="589"/>
      <c r="DU30" s="589"/>
      <c r="DV30" s="590"/>
      <c r="DW30" s="611">
        <v>9.1999999999999993</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1284871</v>
      </c>
      <c r="S31" s="589"/>
      <c r="T31" s="589"/>
      <c r="U31" s="589"/>
      <c r="V31" s="589"/>
      <c r="W31" s="589"/>
      <c r="X31" s="589"/>
      <c r="Y31" s="590"/>
      <c r="Z31" s="641">
        <v>3.1</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99.1</v>
      </c>
      <c r="BH31" s="607"/>
      <c r="BI31" s="607"/>
      <c r="BJ31" s="607"/>
      <c r="BK31" s="607"/>
      <c r="BL31" s="607"/>
      <c r="BM31" s="643">
        <v>96.5</v>
      </c>
      <c r="BN31" s="653"/>
      <c r="BO31" s="653"/>
      <c r="BP31" s="653"/>
      <c r="BQ31" s="617"/>
      <c r="BR31" s="652">
        <v>99</v>
      </c>
      <c r="BS31" s="607"/>
      <c r="BT31" s="607"/>
      <c r="BU31" s="607"/>
      <c r="BV31" s="607"/>
      <c r="BW31" s="607"/>
      <c r="BX31" s="643">
        <v>96</v>
      </c>
      <c r="BY31" s="653"/>
      <c r="BZ31" s="653"/>
      <c r="CA31" s="653"/>
      <c r="CB31" s="617"/>
      <c r="CD31" s="660"/>
      <c r="CE31" s="661"/>
      <c r="CF31" s="625" t="s">
        <v>295</v>
      </c>
      <c r="CG31" s="622"/>
      <c r="CH31" s="622"/>
      <c r="CI31" s="622"/>
      <c r="CJ31" s="622"/>
      <c r="CK31" s="622"/>
      <c r="CL31" s="622"/>
      <c r="CM31" s="622"/>
      <c r="CN31" s="622"/>
      <c r="CO31" s="622"/>
      <c r="CP31" s="622"/>
      <c r="CQ31" s="623"/>
      <c r="CR31" s="588">
        <v>265996</v>
      </c>
      <c r="CS31" s="607"/>
      <c r="CT31" s="607"/>
      <c r="CU31" s="607"/>
      <c r="CV31" s="607"/>
      <c r="CW31" s="607"/>
      <c r="CX31" s="607"/>
      <c r="CY31" s="608"/>
      <c r="CZ31" s="591">
        <v>0.7</v>
      </c>
      <c r="DA31" s="609"/>
      <c r="DB31" s="609"/>
      <c r="DC31" s="610"/>
      <c r="DD31" s="594">
        <v>265996</v>
      </c>
      <c r="DE31" s="607"/>
      <c r="DF31" s="607"/>
      <c r="DG31" s="607"/>
      <c r="DH31" s="607"/>
      <c r="DI31" s="607"/>
      <c r="DJ31" s="607"/>
      <c r="DK31" s="608"/>
      <c r="DL31" s="594">
        <v>253333</v>
      </c>
      <c r="DM31" s="607"/>
      <c r="DN31" s="607"/>
      <c r="DO31" s="607"/>
      <c r="DP31" s="607"/>
      <c r="DQ31" s="607"/>
      <c r="DR31" s="607"/>
      <c r="DS31" s="607"/>
      <c r="DT31" s="607"/>
      <c r="DU31" s="607"/>
      <c r="DV31" s="608"/>
      <c r="DW31" s="611">
        <v>1.1000000000000001</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652615</v>
      </c>
      <c r="S32" s="589"/>
      <c r="T32" s="589"/>
      <c r="U32" s="589"/>
      <c r="V32" s="589"/>
      <c r="W32" s="589"/>
      <c r="X32" s="589"/>
      <c r="Y32" s="590"/>
      <c r="Z32" s="641">
        <v>1.6</v>
      </c>
      <c r="AA32" s="641"/>
      <c r="AB32" s="641"/>
      <c r="AC32" s="641"/>
      <c r="AD32" s="642">
        <v>2005</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99.3</v>
      </c>
      <c r="BH32" s="573"/>
      <c r="BI32" s="573"/>
      <c r="BJ32" s="573"/>
      <c r="BK32" s="573"/>
      <c r="BL32" s="573"/>
      <c r="BM32" s="636">
        <v>97.8</v>
      </c>
      <c r="BN32" s="573"/>
      <c r="BO32" s="573"/>
      <c r="BP32" s="573"/>
      <c r="BQ32" s="630"/>
      <c r="BR32" s="651">
        <v>99.2</v>
      </c>
      <c r="BS32" s="573"/>
      <c r="BT32" s="573"/>
      <c r="BU32" s="573"/>
      <c r="BV32" s="573"/>
      <c r="BW32" s="573"/>
      <c r="BX32" s="636">
        <v>97.7</v>
      </c>
      <c r="BY32" s="573"/>
      <c r="BZ32" s="573"/>
      <c r="CA32" s="573"/>
      <c r="CB32" s="630"/>
      <c r="CD32" s="662"/>
      <c r="CE32" s="663"/>
      <c r="CF32" s="625" t="s">
        <v>298</v>
      </c>
      <c r="CG32" s="622"/>
      <c r="CH32" s="622"/>
      <c r="CI32" s="622"/>
      <c r="CJ32" s="622"/>
      <c r="CK32" s="622"/>
      <c r="CL32" s="622"/>
      <c r="CM32" s="622"/>
      <c r="CN32" s="622"/>
      <c r="CO32" s="622"/>
      <c r="CP32" s="622"/>
      <c r="CQ32" s="623"/>
      <c r="CR32" s="588">
        <v>1790</v>
      </c>
      <c r="CS32" s="589"/>
      <c r="CT32" s="589"/>
      <c r="CU32" s="589"/>
      <c r="CV32" s="589"/>
      <c r="CW32" s="589"/>
      <c r="CX32" s="589"/>
      <c r="CY32" s="590"/>
      <c r="CZ32" s="591">
        <v>0</v>
      </c>
      <c r="DA32" s="609"/>
      <c r="DB32" s="609"/>
      <c r="DC32" s="610"/>
      <c r="DD32" s="594">
        <v>1790</v>
      </c>
      <c r="DE32" s="589"/>
      <c r="DF32" s="589"/>
      <c r="DG32" s="589"/>
      <c r="DH32" s="589"/>
      <c r="DI32" s="589"/>
      <c r="DJ32" s="589"/>
      <c r="DK32" s="590"/>
      <c r="DL32" s="594">
        <v>1790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1624070</v>
      </c>
      <c r="S33" s="589"/>
      <c r="T33" s="589"/>
      <c r="U33" s="589"/>
      <c r="V33" s="589"/>
      <c r="W33" s="589"/>
      <c r="X33" s="589"/>
      <c r="Y33" s="590"/>
      <c r="Z33" s="641">
        <v>4</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17533818</v>
      </c>
      <c r="CS33" s="607"/>
      <c r="CT33" s="607"/>
      <c r="CU33" s="607"/>
      <c r="CV33" s="607"/>
      <c r="CW33" s="607"/>
      <c r="CX33" s="607"/>
      <c r="CY33" s="608"/>
      <c r="CZ33" s="591">
        <v>44.3</v>
      </c>
      <c r="DA33" s="609"/>
      <c r="DB33" s="609"/>
      <c r="DC33" s="610"/>
      <c r="DD33" s="594">
        <v>13965265</v>
      </c>
      <c r="DE33" s="607"/>
      <c r="DF33" s="607"/>
      <c r="DG33" s="607"/>
      <c r="DH33" s="607"/>
      <c r="DI33" s="607"/>
      <c r="DJ33" s="607"/>
      <c r="DK33" s="608"/>
      <c r="DL33" s="594">
        <v>10570457</v>
      </c>
      <c r="DM33" s="607"/>
      <c r="DN33" s="607"/>
      <c r="DO33" s="607"/>
      <c r="DP33" s="607"/>
      <c r="DQ33" s="607"/>
      <c r="DR33" s="607"/>
      <c r="DS33" s="607"/>
      <c r="DT33" s="607"/>
      <c r="DU33" s="607"/>
      <c r="DV33" s="608"/>
      <c r="DW33" s="611">
        <v>44.9</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7203699</v>
      </c>
      <c r="CS34" s="589"/>
      <c r="CT34" s="589"/>
      <c r="CU34" s="589"/>
      <c r="CV34" s="589"/>
      <c r="CW34" s="589"/>
      <c r="CX34" s="589"/>
      <c r="CY34" s="590"/>
      <c r="CZ34" s="591">
        <v>18.2</v>
      </c>
      <c r="DA34" s="609"/>
      <c r="DB34" s="609"/>
      <c r="DC34" s="610"/>
      <c r="DD34" s="594">
        <v>5049404</v>
      </c>
      <c r="DE34" s="589"/>
      <c r="DF34" s="589"/>
      <c r="DG34" s="589"/>
      <c r="DH34" s="589"/>
      <c r="DI34" s="589"/>
      <c r="DJ34" s="589"/>
      <c r="DK34" s="590"/>
      <c r="DL34" s="594">
        <v>4316067</v>
      </c>
      <c r="DM34" s="589"/>
      <c r="DN34" s="589"/>
      <c r="DO34" s="589"/>
      <c r="DP34" s="589"/>
      <c r="DQ34" s="589"/>
      <c r="DR34" s="589"/>
      <c r="DS34" s="589"/>
      <c r="DT34" s="589"/>
      <c r="DU34" s="589"/>
      <c r="DV34" s="590"/>
      <c r="DW34" s="611">
        <v>18.3</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437870</v>
      </c>
      <c r="S35" s="589"/>
      <c r="T35" s="589"/>
      <c r="U35" s="589"/>
      <c r="V35" s="589"/>
      <c r="W35" s="589"/>
      <c r="X35" s="589"/>
      <c r="Y35" s="590"/>
      <c r="Z35" s="641">
        <v>1.1000000000000001</v>
      </c>
      <c r="AA35" s="641"/>
      <c r="AB35" s="641"/>
      <c r="AC35" s="641"/>
      <c r="AD35" s="642" t="s">
        <v>110</v>
      </c>
      <c r="AE35" s="642"/>
      <c r="AF35" s="642"/>
      <c r="AG35" s="642"/>
      <c r="AH35" s="642"/>
      <c r="AI35" s="642"/>
      <c r="AJ35" s="642"/>
      <c r="AK35" s="642"/>
      <c r="AL35" s="611" t="s">
        <v>110</v>
      </c>
      <c r="AM35" s="643"/>
      <c r="AN35" s="643"/>
      <c r="AO35" s="644"/>
      <c r="AP35" s="186"/>
      <c r="AQ35" s="645" t="s">
        <v>306</v>
      </c>
      <c r="AR35" s="646"/>
      <c r="AS35" s="646"/>
      <c r="AT35" s="646"/>
      <c r="AU35" s="646"/>
      <c r="AV35" s="646"/>
      <c r="AW35" s="646"/>
      <c r="AX35" s="646"/>
      <c r="AY35" s="647"/>
      <c r="AZ35" s="638">
        <v>5682290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-517761</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260251</v>
      </c>
      <c r="CS35" s="607"/>
      <c r="CT35" s="607"/>
      <c r="CU35" s="607"/>
      <c r="CV35" s="607"/>
      <c r="CW35" s="607"/>
      <c r="CX35" s="607"/>
      <c r="CY35" s="608"/>
      <c r="CZ35" s="591">
        <v>0.7</v>
      </c>
      <c r="DA35" s="609"/>
      <c r="DB35" s="609"/>
      <c r="DC35" s="610"/>
      <c r="DD35" s="594">
        <v>256716</v>
      </c>
      <c r="DE35" s="607"/>
      <c r="DF35" s="607"/>
      <c r="DG35" s="607"/>
      <c r="DH35" s="607"/>
      <c r="DI35" s="607"/>
      <c r="DJ35" s="607"/>
      <c r="DK35" s="608"/>
      <c r="DL35" s="594">
        <v>256716</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40806203</v>
      </c>
      <c r="S36" s="629"/>
      <c r="T36" s="629"/>
      <c r="U36" s="629"/>
      <c r="V36" s="629"/>
      <c r="W36" s="629"/>
      <c r="X36" s="629"/>
      <c r="Y36" s="632"/>
      <c r="Z36" s="633">
        <v>100</v>
      </c>
      <c r="AA36" s="633"/>
      <c r="AB36" s="633"/>
      <c r="AC36" s="633"/>
      <c r="AD36" s="634">
        <v>23111071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1812942</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-1874637</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3153585</v>
      </c>
      <c r="CS36" s="589"/>
      <c r="CT36" s="589"/>
      <c r="CU36" s="589"/>
      <c r="CV36" s="589"/>
      <c r="CW36" s="589"/>
      <c r="CX36" s="589"/>
      <c r="CY36" s="590"/>
      <c r="CZ36" s="591">
        <v>8</v>
      </c>
      <c r="DA36" s="609"/>
      <c r="DB36" s="609"/>
      <c r="DC36" s="610"/>
      <c r="DD36" s="594">
        <v>2319084</v>
      </c>
      <c r="DE36" s="589"/>
      <c r="DF36" s="589"/>
      <c r="DG36" s="589"/>
      <c r="DH36" s="589"/>
      <c r="DI36" s="589"/>
      <c r="DJ36" s="589"/>
      <c r="DK36" s="590"/>
      <c r="DL36" s="594">
        <v>2090365</v>
      </c>
      <c r="DM36" s="589"/>
      <c r="DN36" s="589"/>
      <c r="DO36" s="589"/>
      <c r="DP36" s="589"/>
      <c r="DQ36" s="589"/>
      <c r="DR36" s="589"/>
      <c r="DS36" s="589"/>
      <c r="DT36" s="589"/>
      <c r="DU36" s="589"/>
      <c r="DV36" s="590"/>
      <c r="DW36" s="611">
        <v>8.9</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145425</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18042</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302483</v>
      </c>
      <c r="CS37" s="607"/>
      <c r="CT37" s="607"/>
      <c r="CU37" s="607"/>
      <c r="CV37" s="607"/>
      <c r="CW37" s="607"/>
      <c r="CX37" s="607"/>
      <c r="CY37" s="608"/>
      <c r="CZ37" s="591">
        <v>0.8</v>
      </c>
      <c r="DA37" s="609"/>
      <c r="DB37" s="609"/>
      <c r="DC37" s="610"/>
      <c r="DD37" s="594">
        <v>302483</v>
      </c>
      <c r="DE37" s="607"/>
      <c r="DF37" s="607"/>
      <c r="DG37" s="607"/>
      <c r="DH37" s="607"/>
      <c r="DI37" s="607"/>
      <c r="DJ37" s="607"/>
      <c r="DK37" s="608"/>
      <c r="DL37" s="594">
        <v>284946</v>
      </c>
      <c r="DM37" s="607"/>
      <c r="DN37" s="607"/>
      <c r="DO37" s="607"/>
      <c r="DP37" s="607"/>
      <c r="DQ37" s="607"/>
      <c r="DR37" s="607"/>
      <c r="DS37" s="607"/>
      <c r="DT37" s="607"/>
      <c r="DU37" s="607"/>
      <c r="DV37" s="608"/>
      <c r="DW37" s="611">
        <v>1.2</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109491</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27982</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5682290</v>
      </c>
      <c r="CS38" s="589"/>
      <c r="CT38" s="589"/>
      <c r="CU38" s="589"/>
      <c r="CV38" s="589"/>
      <c r="CW38" s="589"/>
      <c r="CX38" s="589"/>
      <c r="CY38" s="590"/>
      <c r="CZ38" s="591">
        <v>14.4</v>
      </c>
      <c r="DA38" s="609"/>
      <c r="DB38" s="609"/>
      <c r="DC38" s="610"/>
      <c r="DD38" s="594">
        <v>5350282</v>
      </c>
      <c r="DE38" s="589"/>
      <c r="DF38" s="589"/>
      <c r="DG38" s="589"/>
      <c r="DH38" s="589"/>
      <c r="DI38" s="589"/>
      <c r="DJ38" s="589"/>
      <c r="DK38" s="590"/>
      <c r="DL38" s="594">
        <v>3907309</v>
      </c>
      <c r="DM38" s="589"/>
      <c r="DN38" s="589"/>
      <c r="DO38" s="589"/>
      <c r="DP38" s="589"/>
      <c r="DQ38" s="589"/>
      <c r="DR38" s="589"/>
      <c r="DS38" s="589"/>
      <c r="DT38" s="589"/>
      <c r="DU38" s="589"/>
      <c r="DV38" s="590"/>
      <c r="DW38" s="611">
        <v>16.600000000000001</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89</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1222300</v>
      </c>
      <c r="CS39" s="607"/>
      <c r="CT39" s="607"/>
      <c r="CU39" s="607"/>
      <c r="CV39" s="607"/>
      <c r="CW39" s="607"/>
      <c r="CX39" s="607"/>
      <c r="CY39" s="608"/>
      <c r="CZ39" s="591">
        <v>3.1</v>
      </c>
      <c r="DA39" s="609"/>
      <c r="DB39" s="609"/>
      <c r="DC39" s="610"/>
      <c r="DD39" s="594">
        <v>978086</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1470360</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78</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11693</v>
      </c>
      <c r="CS40" s="589"/>
      <c r="CT40" s="589"/>
      <c r="CU40" s="589"/>
      <c r="CV40" s="589"/>
      <c r="CW40" s="589"/>
      <c r="CX40" s="589"/>
      <c r="CY40" s="590"/>
      <c r="CZ40" s="591">
        <v>0</v>
      </c>
      <c r="DA40" s="609"/>
      <c r="DB40" s="609"/>
      <c r="DC40" s="610"/>
      <c r="DD40" s="594">
        <v>11693</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2144072</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252</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2916288</v>
      </c>
      <c r="CS42" s="589"/>
      <c r="CT42" s="589"/>
      <c r="CU42" s="589"/>
      <c r="CV42" s="589"/>
      <c r="CW42" s="589"/>
      <c r="CX42" s="589"/>
      <c r="CY42" s="590"/>
      <c r="CZ42" s="591">
        <v>7.4</v>
      </c>
      <c r="DA42" s="592"/>
      <c r="DB42" s="592"/>
      <c r="DC42" s="593"/>
      <c r="DD42" s="594">
        <v>602104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26857</v>
      </c>
      <c r="CS43" s="607"/>
      <c r="CT43" s="607"/>
      <c r="CU43" s="607"/>
      <c r="CV43" s="607"/>
      <c r="CW43" s="607"/>
      <c r="CX43" s="607"/>
      <c r="CY43" s="608"/>
      <c r="CZ43" s="591">
        <v>0.1</v>
      </c>
      <c r="DA43" s="609"/>
      <c r="DB43" s="609"/>
      <c r="DC43" s="610"/>
      <c r="DD43" s="594">
        <v>26857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287</v>
      </c>
      <c r="CE44" s="602"/>
      <c r="CF44" s="585" t="s">
        <v>336</v>
      </c>
      <c r="CG44" s="586"/>
      <c r="CH44" s="586"/>
      <c r="CI44" s="586"/>
      <c r="CJ44" s="586"/>
      <c r="CK44" s="586"/>
      <c r="CL44" s="586"/>
      <c r="CM44" s="586"/>
      <c r="CN44" s="586"/>
      <c r="CO44" s="586"/>
      <c r="CP44" s="586"/>
      <c r="CQ44" s="587"/>
      <c r="CR44" s="588">
        <v>2912000</v>
      </c>
      <c r="CS44" s="589"/>
      <c r="CT44" s="589"/>
      <c r="CU44" s="589"/>
      <c r="CV44" s="589"/>
      <c r="CW44" s="589"/>
      <c r="CX44" s="589"/>
      <c r="CY44" s="590"/>
      <c r="CZ44" s="591">
        <v>7.4</v>
      </c>
      <c r="DA44" s="592"/>
      <c r="DB44" s="592"/>
      <c r="DC44" s="593"/>
      <c r="DD44" s="594">
        <v>600216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977971</v>
      </c>
      <c r="CS45" s="607"/>
      <c r="CT45" s="607"/>
      <c r="CU45" s="607"/>
      <c r="CV45" s="607"/>
      <c r="CW45" s="607"/>
      <c r="CX45" s="607"/>
      <c r="CY45" s="608"/>
      <c r="CZ45" s="591">
        <v>2.5</v>
      </c>
      <c r="DA45" s="609"/>
      <c r="DB45" s="609"/>
      <c r="DC45" s="610"/>
      <c r="DD45" s="594">
        <v>102358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1934029</v>
      </c>
      <c r="CS46" s="589"/>
      <c r="CT46" s="589"/>
      <c r="CU46" s="589"/>
      <c r="CV46" s="589"/>
      <c r="CW46" s="589"/>
      <c r="CX46" s="589"/>
      <c r="CY46" s="590"/>
      <c r="CZ46" s="591">
        <v>4.9000000000000004</v>
      </c>
      <c r="DA46" s="592"/>
      <c r="DB46" s="592"/>
      <c r="DC46" s="593"/>
      <c r="DD46" s="594">
        <v>497858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4288</v>
      </c>
      <c r="CS47" s="607"/>
      <c r="CT47" s="607"/>
      <c r="CU47" s="607"/>
      <c r="CV47" s="607"/>
      <c r="CW47" s="607"/>
      <c r="CX47" s="607"/>
      <c r="CY47" s="608"/>
      <c r="CZ47" s="591">
        <v>0</v>
      </c>
      <c r="DA47" s="609"/>
      <c r="DB47" s="609"/>
      <c r="DC47" s="610"/>
      <c r="DD47" s="594">
        <v>1888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39576173</v>
      </c>
      <c r="CS49" s="573"/>
      <c r="CT49" s="573"/>
      <c r="CU49" s="573"/>
      <c r="CV49" s="573"/>
      <c r="CW49" s="573"/>
      <c r="CX49" s="573"/>
      <c r="CY49" s="574"/>
      <c r="CZ49" s="575">
        <v>100</v>
      </c>
      <c r="DA49" s="576"/>
      <c r="DB49" s="576"/>
      <c r="DC49" s="577"/>
      <c r="DD49" s="578">
        <v>26293335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40215</v>
      </c>
      <c r="R7" s="1101"/>
      <c r="S7" s="1101"/>
      <c r="T7" s="1101"/>
      <c r="U7" s="1101"/>
      <c r="V7" s="1101">
        <v>39015</v>
      </c>
      <c r="W7" s="1101"/>
      <c r="X7" s="1101"/>
      <c r="Y7" s="1101"/>
      <c r="Z7" s="1101"/>
      <c r="AA7" s="1101">
        <v>1200</v>
      </c>
      <c r="AB7" s="1101"/>
      <c r="AC7" s="1101"/>
      <c r="AD7" s="1101"/>
      <c r="AE7" s="1102"/>
      <c r="AF7" s="1103">
        <v>1155</v>
      </c>
      <c r="AG7" s="1104"/>
      <c r="AH7" s="1104"/>
      <c r="AI7" s="1104"/>
      <c r="AJ7" s="1105"/>
      <c r="AK7" s="1087">
        <v>431</v>
      </c>
      <c r="AL7" s="1088"/>
      <c r="AM7" s="1088"/>
      <c r="AN7" s="1088"/>
      <c r="AO7" s="1088"/>
      <c r="AP7" s="1088">
        <v>16626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548</v>
      </c>
      <c r="BS7" s="1091" t="s">
        <v>549</v>
      </c>
      <c r="BT7" s="1092"/>
      <c r="BU7" s="1092"/>
      <c r="BV7" s="1092"/>
      <c r="BW7" s="1092"/>
      <c r="BX7" s="1092"/>
      <c r="BY7" s="1092"/>
      <c r="BZ7" s="1092"/>
      <c r="CA7" s="1092"/>
      <c r="CB7" s="1092"/>
      <c r="CC7" s="1092"/>
      <c r="CD7" s="1092"/>
      <c r="CE7" s="1092"/>
      <c r="CF7" s="1092"/>
      <c r="CG7" s="1093"/>
      <c r="CH7" s="1084">
        <v>2</v>
      </c>
      <c r="CI7" s="1085"/>
      <c r="CJ7" s="1085"/>
      <c r="CK7" s="1085"/>
      <c r="CL7" s="1086"/>
      <c r="CM7" s="1084">
        <v>118</v>
      </c>
      <c r="CN7" s="1085"/>
      <c r="CO7" s="1085"/>
      <c r="CP7" s="1085"/>
      <c r="CQ7" s="1086"/>
      <c r="CR7" s="1084">
        <v>5</v>
      </c>
      <c r="CS7" s="1085"/>
      <c r="CT7" s="1085"/>
      <c r="CU7" s="1085"/>
      <c r="CV7" s="1086"/>
      <c r="CW7" s="1084" t="s">
        <v>551</v>
      </c>
      <c r="CX7" s="1085"/>
      <c r="CY7" s="1085"/>
      <c r="CZ7" s="1085"/>
      <c r="DA7" s="1086"/>
      <c r="DB7" s="1084">
        <v>653</v>
      </c>
      <c r="DC7" s="1085"/>
      <c r="DD7" s="1085"/>
      <c r="DE7" s="1085"/>
      <c r="DF7" s="1086"/>
      <c r="DG7" s="1084">
        <v>989</v>
      </c>
      <c r="DH7" s="1085"/>
      <c r="DI7" s="1085"/>
      <c r="DJ7" s="1085"/>
      <c r="DK7" s="1086"/>
      <c r="DL7" s="1084" t="s">
        <v>550</v>
      </c>
      <c r="DM7" s="1085"/>
      <c r="DN7" s="1085"/>
      <c r="DO7" s="1085"/>
      <c r="DP7" s="1086"/>
      <c r="DQ7" s="1084" t="s">
        <v>539</v>
      </c>
      <c r="DR7" s="1085"/>
      <c r="DS7" s="1085"/>
      <c r="DT7" s="1085"/>
      <c r="DU7" s="1086"/>
      <c r="DV7" s="1111"/>
      <c r="DW7" s="1112"/>
      <c r="DX7" s="1112"/>
      <c r="DY7" s="1112"/>
      <c r="DZ7" s="1113"/>
      <c r="EA7" s="205"/>
    </row>
    <row r="8" spans="1:131" s="206" customFormat="1" ht="26.25" customHeight="1" x14ac:dyDescent="0.15">
      <c r="A8" s="212">
        <v>2</v>
      </c>
      <c r="B8" s="1033" t="s">
        <v>365</v>
      </c>
      <c r="C8" s="1034"/>
      <c r="D8" s="1034"/>
      <c r="E8" s="1034"/>
      <c r="F8" s="1034"/>
      <c r="G8" s="1034"/>
      <c r="H8" s="1034"/>
      <c r="I8" s="1034"/>
      <c r="J8" s="1034"/>
      <c r="K8" s="1034"/>
      <c r="L8" s="1034"/>
      <c r="M8" s="1034"/>
      <c r="N8" s="1034"/>
      <c r="O8" s="1034"/>
      <c r="P8" s="1035"/>
      <c r="Q8" s="1039">
        <v>262</v>
      </c>
      <c r="R8" s="1040"/>
      <c r="S8" s="1040"/>
      <c r="T8" s="1040"/>
      <c r="U8" s="1040"/>
      <c r="V8" s="1040">
        <v>262</v>
      </c>
      <c r="W8" s="1040"/>
      <c r="X8" s="1040"/>
      <c r="Y8" s="1040"/>
      <c r="Z8" s="1040"/>
      <c r="AA8" s="1040" t="s">
        <v>538</v>
      </c>
      <c r="AB8" s="1040"/>
      <c r="AC8" s="1040"/>
      <c r="AD8" s="1040"/>
      <c r="AE8" s="1041"/>
      <c r="AF8" s="1015" t="s">
        <v>110</v>
      </c>
      <c r="AG8" s="1016"/>
      <c r="AH8" s="1016"/>
      <c r="AI8" s="1016"/>
      <c r="AJ8" s="1017"/>
      <c r="AK8" s="1082" t="s">
        <v>538</v>
      </c>
      <c r="AL8" s="1083"/>
      <c r="AM8" s="1083"/>
      <c r="AN8" s="1083"/>
      <c r="AO8" s="1083"/>
      <c r="AP8" s="1083">
        <v>704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t="s">
        <v>366</v>
      </c>
      <c r="C9" s="1034"/>
      <c r="D9" s="1034"/>
      <c r="E9" s="1034"/>
      <c r="F9" s="1034"/>
      <c r="G9" s="1034"/>
      <c r="H9" s="1034"/>
      <c r="I9" s="1034"/>
      <c r="J9" s="1034"/>
      <c r="K9" s="1034"/>
      <c r="L9" s="1034"/>
      <c r="M9" s="1034"/>
      <c r="N9" s="1034"/>
      <c r="O9" s="1034"/>
      <c r="P9" s="1035"/>
      <c r="Q9" s="1039">
        <v>1287</v>
      </c>
      <c r="R9" s="1040"/>
      <c r="S9" s="1040"/>
      <c r="T9" s="1040"/>
      <c r="U9" s="1040"/>
      <c r="V9" s="1040">
        <v>1257</v>
      </c>
      <c r="W9" s="1040"/>
      <c r="X9" s="1040"/>
      <c r="Y9" s="1040"/>
      <c r="Z9" s="1040"/>
      <c r="AA9" s="1040">
        <v>30</v>
      </c>
      <c r="AB9" s="1040"/>
      <c r="AC9" s="1040"/>
      <c r="AD9" s="1040"/>
      <c r="AE9" s="1041"/>
      <c r="AF9" s="1015">
        <v>30</v>
      </c>
      <c r="AG9" s="1016"/>
      <c r="AH9" s="1016"/>
      <c r="AI9" s="1016"/>
      <c r="AJ9" s="1017"/>
      <c r="AK9" s="1082">
        <v>708</v>
      </c>
      <c r="AL9" s="1083"/>
      <c r="AM9" s="1083"/>
      <c r="AN9" s="1083"/>
      <c r="AO9" s="1083"/>
      <c r="AP9" s="1083">
        <v>5809</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t="s">
        <v>367</v>
      </c>
      <c r="C10" s="1034"/>
      <c r="D10" s="1034"/>
      <c r="E10" s="1034"/>
      <c r="F10" s="1034"/>
      <c r="G10" s="1034"/>
      <c r="H10" s="1034"/>
      <c r="I10" s="1034"/>
      <c r="J10" s="1034"/>
      <c r="K10" s="1034"/>
      <c r="L10" s="1034"/>
      <c r="M10" s="1034"/>
      <c r="N10" s="1034"/>
      <c r="O10" s="1034"/>
      <c r="P10" s="1035"/>
      <c r="Q10" s="1039">
        <v>28</v>
      </c>
      <c r="R10" s="1040"/>
      <c r="S10" s="1040"/>
      <c r="T10" s="1040"/>
      <c r="U10" s="1040"/>
      <c r="V10" s="1040">
        <v>28</v>
      </c>
      <c r="W10" s="1040"/>
      <c r="X10" s="1040"/>
      <c r="Y10" s="1040"/>
      <c r="Z10" s="1040"/>
      <c r="AA10" s="1040" t="s">
        <v>538</v>
      </c>
      <c r="AB10" s="1040"/>
      <c r="AC10" s="1040"/>
      <c r="AD10" s="1040"/>
      <c r="AE10" s="1041"/>
      <c r="AF10" s="1015" t="s">
        <v>110</v>
      </c>
      <c r="AG10" s="1016"/>
      <c r="AH10" s="1016"/>
      <c r="AI10" s="1016"/>
      <c r="AJ10" s="1017"/>
      <c r="AK10" s="1082">
        <v>14</v>
      </c>
      <c r="AL10" s="1083"/>
      <c r="AM10" s="1083"/>
      <c r="AN10" s="1083"/>
      <c r="AO10" s="1083"/>
      <c r="AP10" s="1083" t="s">
        <v>539</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40806</v>
      </c>
      <c r="R23" s="1065"/>
      <c r="S23" s="1065"/>
      <c r="T23" s="1065"/>
      <c r="U23" s="1065"/>
      <c r="V23" s="1065">
        <v>39576</v>
      </c>
      <c r="W23" s="1065"/>
      <c r="X23" s="1065"/>
      <c r="Y23" s="1065"/>
      <c r="Z23" s="1065"/>
      <c r="AA23" s="1065">
        <v>1230</v>
      </c>
      <c r="AB23" s="1065"/>
      <c r="AC23" s="1065"/>
      <c r="AD23" s="1065"/>
      <c r="AE23" s="1066"/>
      <c r="AF23" s="1067">
        <v>1185</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10721</v>
      </c>
      <c r="R28" s="1050"/>
      <c r="S28" s="1050"/>
      <c r="T28" s="1050"/>
      <c r="U28" s="1050"/>
      <c r="V28" s="1050">
        <v>11239</v>
      </c>
      <c r="W28" s="1050"/>
      <c r="X28" s="1050"/>
      <c r="Y28" s="1050"/>
      <c r="Z28" s="1050"/>
      <c r="AA28" s="1050">
        <v>-518</v>
      </c>
      <c r="AB28" s="1050"/>
      <c r="AC28" s="1050"/>
      <c r="AD28" s="1050"/>
      <c r="AE28" s="1051"/>
      <c r="AF28" s="1052">
        <v>-518</v>
      </c>
      <c r="AG28" s="1050"/>
      <c r="AH28" s="1050"/>
      <c r="AI28" s="1050"/>
      <c r="AJ28" s="1053"/>
      <c r="AK28" s="1054">
        <v>1402</v>
      </c>
      <c r="AL28" s="1042"/>
      <c r="AM28" s="1042"/>
      <c r="AN28" s="1042"/>
      <c r="AO28" s="1042"/>
      <c r="AP28" s="1042" t="s">
        <v>552</v>
      </c>
      <c r="AQ28" s="1042"/>
      <c r="AR28" s="1042"/>
      <c r="AS28" s="1042"/>
      <c r="AT28" s="1042"/>
      <c r="AU28" s="1042" t="s">
        <v>552</v>
      </c>
      <c r="AV28" s="1042"/>
      <c r="AW28" s="1042"/>
      <c r="AX28" s="1042"/>
      <c r="AY28" s="1042"/>
      <c r="AZ28" s="1043" t="s">
        <v>552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382</v>
      </c>
      <c r="C29" s="1034"/>
      <c r="D29" s="1034"/>
      <c r="E29" s="1034"/>
      <c r="F29" s="1034"/>
      <c r="G29" s="1034"/>
      <c r="H29" s="1034"/>
      <c r="I29" s="1034"/>
      <c r="J29" s="1034"/>
      <c r="K29" s="1034"/>
      <c r="L29" s="1034"/>
      <c r="M29" s="1034"/>
      <c r="N29" s="1034"/>
      <c r="O29" s="1034"/>
      <c r="P29" s="1035"/>
      <c r="Q29" s="1039">
        <v>7141</v>
      </c>
      <c r="R29" s="1040"/>
      <c r="S29" s="1040"/>
      <c r="T29" s="1040"/>
      <c r="U29" s="1040"/>
      <c r="V29" s="1040">
        <v>7094</v>
      </c>
      <c r="W29" s="1040"/>
      <c r="X29" s="1040"/>
      <c r="Y29" s="1040"/>
      <c r="Z29" s="1040"/>
      <c r="AA29" s="1040">
        <v>47</v>
      </c>
      <c r="AB29" s="1040"/>
      <c r="AC29" s="1040"/>
      <c r="AD29" s="1040"/>
      <c r="AE29" s="1041"/>
      <c r="AF29" s="1015">
        <v>47</v>
      </c>
      <c r="AG29" s="1016"/>
      <c r="AH29" s="1016"/>
      <c r="AI29" s="1016"/>
      <c r="AJ29" s="1017"/>
      <c r="AK29" s="976">
        <v>1271</v>
      </c>
      <c r="AL29" s="967"/>
      <c r="AM29" s="967"/>
      <c r="AN29" s="967"/>
      <c r="AO29" s="967"/>
      <c r="AP29" s="967" t="s">
        <v>552</v>
      </c>
      <c r="AQ29" s="967"/>
      <c r="AR29" s="967"/>
      <c r="AS29" s="967"/>
      <c r="AT29" s="967"/>
      <c r="AU29" s="967" t="s">
        <v>552</v>
      </c>
      <c r="AV29" s="967"/>
      <c r="AW29" s="967"/>
      <c r="AX29" s="967"/>
      <c r="AY29" s="967"/>
      <c r="AZ29" s="1038" t="s">
        <v>552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383</v>
      </c>
      <c r="C30" s="1034"/>
      <c r="D30" s="1034"/>
      <c r="E30" s="1034"/>
      <c r="F30" s="1034"/>
      <c r="G30" s="1034"/>
      <c r="H30" s="1034"/>
      <c r="I30" s="1034"/>
      <c r="J30" s="1034"/>
      <c r="K30" s="1034"/>
      <c r="L30" s="1034"/>
      <c r="M30" s="1034"/>
      <c r="N30" s="1034"/>
      <c r="O30" s="1034"/>
      <c r="P30" s="1035"/>
      <c r="Q30" s="1039">
        <v>2545</v>
      </c>
      <c r="R30" s="1040"/>
      <c r="S30" s="1040"/>
      <c r="T30" s="1040"/>
      <c r="U30" s="1040"/>
      <c r="V30" s="1040">
        <v>2506</v>
      </c>
      <c r="W30" s="1040"/>
      <c r="X30" s="1040"/>
      <c r="Y30" s="1040"/>
      <c r="Z30" s="1040"/>
      <c r="AA30" s="1040">
        <v>39</v>
      </c>
      <c r="AB30" s="1040"/>
      <c r="AC30" s="1040"/>
      <c r="AD30" s="1040"/>
      <c r="AE30" s="1041"/>
      <c r="AF30" s="1015">
        <v>39</v>
      </c>
      <c r="AG30" s="1016"/>
      <c r="AH30" s="1016"/>
      <c r="AI30" s="1016"/>
      <c r="AJ30" s="1017"/>
      <c r="AK30" s="976">
        <v>1014</v>
      </c>
      <c r="AL30" s="967"/>
      <c r="AM30" s="967"/>
      <c r="AN30" s="967"/>
      <c r="AO30" s="967"/>
      <c r="AP30" s="967" t="s">
        <v>552</v>
      </c>
      <c r="AQ30" s="967"/>
      <c r="AR30" s="967"/>
      <c r="AS30" s="967"/>
      <c r="AT30" s="967"/>
      <c r="AU30" s="967" t="s">
        <v>552</v>
      </c>
      <c r="AV30" s="967"/>
      <c r="AW30" s="967"/>
      <c r="AX30" s="967"/>
      <c r="AY30" s="967"/>
      <c r="AZ30" s="1038" t="s">
        <v>552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384</v>
      </c>
      <c r="C31" s="1034"/>
      <c r="D31" s="1034"/>
      <c r="E31" s="1034"/>
      <c r="F31" s="1034"/>
      <c r="G31" s="1034"/>
      <c r="H31" s="1034"/>
      <c r="I31" s="1034"/>
      <c r="J31" s="1034"/>
      <c r="K31" s="1034"/>
      <c r="L31" s="1034"/>
      <c r="M31" s="1034"/>
      <c r="N31" s="1034"/>
      <c r="O31" s="1034"/>
      <c r="P31" s="1035"/>
      <c r="Q31" s="1039">
        <v>3602</v>
      </c>
      <c r="R31" s="1040"/>
      <c r="S31" s="1040"/>
      <c r="T31" s="1040"/>
      <c r="U31" s="1040"/>
      <c r="V31" s="1040">
        <v>3538</v>
      </c>
      <c r="W31" s="1040"/>
      <c r="X31" s="1040"/>
      <c r="Y31" s="1040"/>
      <c r="Z31" s="1040"/>
      <c r="AA31" s="1040">
        <v>64</v>
      </c>
      <c r="AB31" s="1040"/>
      <c r="AC31" s="1040"/>
      <c r="AD31" s="1040"/>
      <c r="AE31" s="1041"/>
      <c r="AF31" s="1015">
        <v>64</v>
      </c>
      <c r="AG31" s="1016"/>
      <c r="AH31" s="1016"/>
      <c r="AI31" s="1016"/>
      <c r="AJ31" s="1017"/>
      <c r="AK31" s="976">
        <v>1813</v>
      </c>
      <c r="AL31" s="967"/>
      <c r="AM31" s="967"/>
      <c r="AN31" s="967"/>
      <c r="AO31" s="967"/>
      <c r="AP31" s="967">
        <v>10597</v>
      </c>
      <c r="AQ31" s="967"/>
      <c r="AR31" s="967"/>
      <c r="AS31" s="967"/>
      <c r="AT31" s="967"/>
      <c r="AU31" s="967">
        <v>7227</v>
      </c>
      <c r="AV31" s="967"/>
      <c r="AW31" s="967"/>
      <c r="AX31" s="967"/>
      <c r="AY31" s="967"/>
      <c r="AZ31" s="1038" t="s">
        <v>539</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386</v>
      </c>
      <c r="C32" s="1034"/>
      <c r="D32" s="1034"/>
      <c r="E32" s="1034"/>
      <c r="F32" s="1034"/>
      <c r="G32" s="1034"/>
      <c r="H32" s="1034"/>
      <c r="I32" s="1034"/>
      <c r="J32" s="1034"/>
      <c r="K32" s="1034"/>
      <c r="L32" s="1034"/>
      <c r="M32" s="1034"/>
      <c r="N32" s="1034"/>
      <c r="O32" s="1034"/>
      <c r="P32" s="1035"/>
      <c r="Q32" s="1039">
        <v>1899</v>
      </c>
      <c r="R32" s="1040"/>
      <c r="S32" s="1040"/>
      <c r="T32" s="1040"/>
      <c r="U32" s="1040"/>
      <c r="V32" s="1040">
        <v>1884</v>
      </c>
      <c r="W32" s="1040"/>
      <c r="X32" s="1040"/>
      <c r="Y32" s="1040"/>
      <c r="Z32" s="1040"/>
      <c r="AA32" s="1040">
        <v>15</v>
      </c>
      <c r="AB32" s="1040"/>
      <c r="AC32" s="1040"/>
      <c r="AD32" s="1040"/>
      <c r="AE32" s="1041"/>
      <c r="AF32" s="1015">
        <v>12205</v>
      </c>
      <c r="AG32" s="1016"/>
      <c r="AH32" s="1016"/>
      <c r="AI32" s="1016"/>
      <c r="AJ32" s="1017"/>
      <c r="AK32" s="976">
        <v>145</v>
      </c>
      <c r="AL32" s="967"/>
      <c r="AM32" s="967"/>
      <c r="AN32" s="967"/>
      <c r="AO32" s="967"/>
      <c r="AP32" s="967">
        <v>5779</v>
      </c>
      <c r="AQ32" s="967"/>
      <c r="AR32" s="967"/>
      <c r="AS32" s="967"/>
      <c r="AT32" s="967"/>
      <c r="AU32" s="967" t="s">
        <v>538</v>
      </c>
      <c r="AV32" s="967"/>
      <c r="AW32" s="967"/>
      <c r="AX32" s="967"/>
      <c r="AY32" s="967"/>
      <c r="AZ32" s="1038" t="s">
        <v>538</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11837</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540</v>
      </c>
      <c r="C68" s="982"/>
      <c r="D68" s="982"/>
      <c r="E68" s="982"/>
      <c r="F68" s="982"/>
      <c r="G68" s="982"/>
      <c r="H68" s="982"/>
      <c r="I68" s="982"/>
      <c r="J68" s="982"/>
      <c r="K68" s="982"/>
      <c r="L68" s="982"/>
      <c r="M68" s="982"/>
      <c r="N68" s="982"/>
      <c r="O68" s="982"/>
      <c r="P68" s="983"/>
      <c r="Q68" s="984">
        <v>906</v>
      </c>
      <c r="R68" s="978"/>
      <c r="S68" s="978"/>
      <c r="T68" s="978"/>
      <c r="U68" s="978"/>
      <c r="V68" s="978">
        <v>886</v>
      </c>
      <c r="W68" s="978"/>
      <c r="X68" s="978"/>
      <c r="Y68" s="978"/>
      <c r="Z68" s="978"/>
      <c r="AA68" s="978">
        <v>20</v>
      </c>
      <c r="AB68" s="978"/>
      <c r="AC68" s="978"/>
      <c r="AD68" s="978"/>
      <c r="AE68" s="978"/>
      <c r="AF68" s="978">
        <v>20</v>
      </c>
      <c r="AG68" s="978"/>
      <c r="AH68" s="978"/>
      <c r="AI68" s="978"/>
      <c r="AJ68" s="978"/>
      <c r="AK68" s="978">
        <v>31</v>
      </c>
      <c r="AL68" s="978"/>
      <c r="AM68" s="978"/>
      <c r="AN68" s="978"/>
      <c r="AO68" s="978"/>
      <c r="AP68" s="978" t="s">
        <v>539</v>
      </c>
      <c r="AQ68" s="978"/>
      <c r="AR68" s="978"/>
      <c r="AS68" s="978"/>
      <c r="AT68" s="978"/>
      <c r="AU68" s="978" t="s">
        <v>538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541</v>
      </c>
      <c r="C69" s="971"/>
      <c r="D69" s="971"/>
      <c r="E69" s="971"/>
      <c r="F69" s="971"/>
      <c r="G69" s="971"/>
      <c r="H69" s="971"/>
      <c r="I69" s="971"/>
      <c r="J69" s="971"/>
      <c r="K69" s="971"/>
      <c r="L69" s="971"/>
      <c r="M69" s="971"/>
      <c r="N69" s="971"/>
      <c r="O69" s="971"/>
      <c r="P69" s="972"/>
      <c r="Q69" s="973">
        <v>491</v>
      </c>
      <c r="R69" s="967"/>
      <c r="S69" s="967"/>
      <c r="T69" s="967"/>
      <c r="U69" s="967"/>
      <c r="V69" s="967">
        <v>306</v>
      </c>
      <c r="W69" s="967"/>
      <c r="X69" s="967"/>
      <c r="Y69" s="967"/>
      <c r="Z69" s="967"/>
      <c r="AA69" s="967">
        <v>185</v>
      </c>
      <c r="AB69" s="967"/>
      <c r="AC69" s="967"/>
      <c r="AD69" s="967"/>
      <c r="AE69" s="967"/>
      <c r="AF69" s="967">
        <v>185</v>
      </c>
      <c r="AG69" s="967"/>
      <c r="AH69" s="967"/>
      <c r="AI69" s="967"/>
      <c r="AJ69" s="967"/>
      <c r="AK69" s="967">
        <v>111</v>
      </c>
      <c r="AL69" s="967"/>
      <c r="AM69" s="967"/>
      <c r="AN69" s="967"/>
      <c r="AO69" s="967"/>
      <c r="AP69" s="967" t="s">
        <v>538</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542</v>
      </c>
      <c r="C70" s="971"/>
      <c r="D70" s="971"/>
      <c r="E70" s="971"/>
      <c r="F70" s="971"/>
      <c r="G70" s="971"/>
      <c r="H70" s="971"/>
      <c r="I70" s="971"/>
      <c r="J70" s="971"/>
      <c r="K70" s="971"/>
      <c r="L70" s="971"/>
      <c r="M70" s="971"/>
      <c r="N70" s="971"/>
      <c r="O70" s="971"/>
      <c r="P70" s="972"/>
      <c r="Q70" s="973">
        <v>5404</v>
      </c>
      <c r="R70" s="967"/>
      <c r="S70" s="967"/>
      <c r="T70" s="967"/>
      <c r="U70" s="967"/>
      <c r="V70" s="967">
        <v>5296</v>
      </c>
      <c r="W70" s="967"/>
      <c r="X70" s="967"/>
      <c r="Y70" s="967"/>
      <c r="Z70" s="967"/>
      <c r="AA70" s="967">
        <v>108</v>
      </c>
      <c r="AB70" s="967"/>
      <c r="AC70" s="967"/>
      <c r="AD70" s="967"/>
      <c r="AE70" s="967"/>
      <c r="AF70" s="967">
        <v>108</v>
      </c>
      <c r="AG70" s="967"/>
      <c r="AH70" s="967"/>
      <c r="AI70" s="967"/>
      <c r="AJ70" s="967"/>
      <c r="AK70" s="967" t="s">
        <v>538</v>
      </c>
      <c r="AL70" s="967"/>
      <c r="AM70" s="967"/>
      <c r="AN70" s="967"/>
      <c r="AO70" s="967"/>
      <c r="AP70" s="967" t="s">
        <v>539</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543</v>
      </c>
      <c r="C71" s="971"/>
      <c r="D71" s="971"/>
      <c r="E71" s="971"/>
      <c r="F71" s="971"/>
      <c r="G71" s="971"/>
      <c r="H71" s="971"/>
      <c r="I71" s="971"/>
      <c r="J71" s="971"/>
      <c r="K71" s="971"/>
      <c r="L71" s="971"/>
      <c r="M71" s="971"/>
      <c r="N71" s="971"/>
      <c r="O71" s="971"/>
      <c r="P71" s="972"/>
      <c r="Q71" s="973">
        <v>22895</v>
      </c>
      <c r="R71" s="967"/>
      <c r="S71" s="967"/>
      <c r="T71" s="967"/>
      <c r="U71" s="967"/>
      <c r="V71" s="967">
        <v>22869</v>
      </c>
      <c r="W71" s="967"/>
      <c r="X71" s="967"/>
      <c r="Y71" s="967"/>
      <c r="Z71" s="967"/>
      <c r="AA71" s="967">
        <v>26</v>
      </c>
      <c r="AB71" s="967"/>
      <c r="AC71" s="967"/>
      <c r="AD71" s="967"/>
      <c r="AE71" s="967"/>
      <c r="AF71" s="967">
        <v>26</v>
      </c>
      <c r="AG71" s="967"/>
      <c r="AH71" s="967"/>
      <c r="AI71" s="967"/>
      <c r="AJ71" s="967"/>
      <c r="AK71" s="967">
        <v>240</v>
      </c>
      <c r="AL71" s="967"/>
      <c r="AM71" s="967"/>
      <c r="AN71" s="967"/>
      <c r="AO71" s="967"/>
      <c r="AP71" s="967" t="s">
        <v>539</v>
      </c>
      <c r="AQ71" s="967"/>
      <c r="AR71" s="967"/>
      <c r="AS71" s="967"/>
      <c r="AT71" s="967"/>
      <c r="AU71" s="967" t="s">
        <v>538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544</v>
      </c>
      <c r="C72" s="971"/>
      <c r="D72" s="971"/>
      <c r="E72" s="971"/>
      <c r="F72" s="971"/>
      <c r="G72" s="971"/>
      <c r="H72" s="971"/>
      <c r="I72" s="971"/>
      <c r="J72" s="971"/>
      <c r="K72" s="971"/>
      <c r="L72" s="971"/>
      <c r="M72" s="971"/>
      <c r="N72" s="971"/>
      <c r="O72" s="971"/>
      <c r="P72" s="972"/>
      <c r="Q72" s="973">
        <v>10709</v>
      </c>
      <c r="R72" s="967"/>
      <c r="S72" s="967"/>
      <c r="T72" s="967"/>
      <c r="U72" s="967"/>
      <c r="V72" s="967">
        <v>10389</v>
      </c>
      <c r="W72" s="967"/>
      <c r="X72" s="967"/>
      <c r="Y72" s="967"/>
      <c r="Z72" s="967"/>
      <c r="AA72" s="967">
        <v>320</v>
      </c>
      <c r="AB72" s="967"/>
      <c r="AC72" s="967"/>
      <c r="AD72" s="967"/>
      <c r="AE72" s="967"/>
      <c r="AF72" s="967">
        <v>320</v>
      </c>
      <c r="AG72" s="967"/>
      <c r="AH72" s="967"/>
      <c r="AI72" s="967"/>
      <c r="AJ72" s="967"/>
      <c r="AK72" s="967" t="s">
        <v>547</v>
      </c>
      <c r="AL72" s="967"/>
      <c r="AM72" s="967"/>
      <c r="AN72" s="967"/>
      <c r="AO72" s="967"/>
      <c r="AP72" s="967">
        <v>8547</v>
      </c>
      <c r="AQ72" s="967"/>
      <c r="AR72" s="967"/>
      <c r="AS72" s="967"/>
      <c r="AT72" s="967"/>
      <c r="AU72" s="967">
        <v>265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545</v>
      </c>
      <c r="C73" s="971"/>
      <c r="D73" s="971"/>
      <c r="E73" s="971"/>
      <c r="F73" s="971"/>
      <c r="G73" s="971"/>
      <c r="H73" s="971"/>
      <c r="I73" s="971"/>
      <c r="J73" s="971"/>
      <c r="K73" s="971"/>
      <c r="L73" s="971"/>
      <c r="M73" s="971"/>
      <c r="N73" s="971"/>
      <c r="O73" s="971"/>
      <c r="P73" s="972"/>
      <c r="Q73" s="973">
        <v>4758</v>
      </c>
      <c r="R73" s="967"/>
      <c r="S73" s="967"/>
      <c r="T73" s="967"/>
      <c r="U73" s="967"/>
      <c r="V73" s="967">
        <v>4702</v>
      </c>
      <c r="W73" s="967"/>
      <c r="X73" s="967"/>
      <c r="Y73" s="967"/>
      <c r="Z73" s="967"/>
      <c r="AA73" s="967">
        <v>56</v>
      </c>
      <c r="AB73" s="967"/>
      <c r="AC73" s="967"/>
      <c r="AD73" s="967"/>
      <c r="AE73" s="967"/>
      <c r="AF73" s="967">
        <v>56</v>
      </c>
      <c r="AG73" s="967"/>
      <c r="AH73" s="967"/>
      <c r="AI73" s="967"/>
      <c r="AJ73" s="967"/>
      <c r="AK73" s="967">
        <v>900</v>
      </c>
      <c r="AL73" s="967"/>
      <c r="AM73" s="967"/>
      <c r="AN73" s="967"/>
      <c r="AO73" s="967"/>
      <c r="AP73" s="967" t="s">
        <v>539</v>
      </c>
      <c r="AQ73" s="967"/>
      <c r="AR73" s="967"/>
      <c r="AS73" s="967"/>
      <c r="AT73" s="967"/>
      <c r="AU73" s="967" t="s">
        <v>538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546</v>
      </c>
      <c r="C74" s="971"/>
      <c r="D74" s="971"/>
      <c r="E74" s="971"/>
      <c r="F74" s="971"/>
      <c r="G74" s="971"/>
      <c r="H74" s="971"/>
      <c r="I74" s="971"/>
      <c r="J74" s="971"/>
      <c r="K74" s="971"/>
      <c r="L74" s="971"/>
      <c r="M74" s="971"/>
      <c r="N74" s="971"/>
      <c r="O74" s="971"/>
      <c r="P74" s="972"/>
      <c r="Q74" s="973">
        <v>1217894</v>
      </c>
      <c r="R74" s="967"/>
      <c r="S74" s="967"/>
      <c r="T74" s="967"/>
      <c r="U74" s="967"/>
      <c r="V74" s="967">
        <v>1171425</v>
      </c>
      <c r="W74" s="967"/>
      <c r="X74" s="967"/>
      <c r="Y74" s="967"/>
      <c r="Z74" s="967"/>
      <c r="AA74" s="967">
        <v>46469</v>
      </c>
      <c r="AB74" s="967"/>
      <c r="AC74" s="967"/>
      <c r="AD74" s="967"/>
      <c r="AE74" s="967"/>
      <c r="AF74" s="967">
        <v>46469</v>
      </c>
      <c r="AG74" s="967"/>
      <c r="AH74" s="967"/>
      <c r="AI74" s="967"/>
      <c r="AJ74" s="967"/>
      <c r="AK74" s="967">
        <v>12479</v>
      </c>
      <c r="AL74" s="967"/>
      <c r="AM74" s="967"/>
      <c r="AN74" s="967"/>
      <c r="AO74" s="967"/>
      <c r="AP74" s="967" t="s">
        <v>539</v>
      </c>
      <c r="AQ74" s="967"/>
      <c r="AR74" s="967"/>
      <c r="AS74" s="967"/>
      <c r="AT74" s="967"/>
      <c r="AU74" s="967" t="s">
        <v>538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2998242</v>
      </c>
      <c r="AB110" s="873"/>
      <c r="AC110" s="873"/>
      <c r="AD110" s="873"/>
      <c r="AE110" s="874"/>
      <c r="AF110" s="875">
        <v>2728167</v>
      </c>
      <c r="AG110" s="873"/>
      <c r="AH110" s="873"/>
      <c r="AI110" s="873"/>
      <c r="AJ110" s="874"/>
      <c r="AK110" s="875">
        <v>2513129</v>
      </c>
      <c r="AL110" s="873"/>
      <c r="AM110" s="873"/>
      <c r="AN110" s="873"/>
      <c r="AO110" s="874"/>
      <c r="AP110" s="876">
        <v>12.5</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24080212</v>
      </c>
      <c r="BR110" s="800"/>
      <c r="BS110" s="800"/>
      <c r="BT110" s="800"/>
      <c r="BU110" s="800"/>
      <c r="BV110" s="800">
        <v>24008531</v>
      </c>
      <c r="BW110" s="800"/>
      <c r="BX110" s="800"/>
      <c r="BY110" s="800"/>
      <c r="BZ110" s="800"/>
      <c r="CA110" s="800">
        <v>23139040</v>
      </c>
      <c r="CB110" s="800"/>
      <c r="CC110" s="800"/>
      <c r="CD110" s="800"/>
      <c r="CE110" s="800"/>
      <c r="CF110" s="861">
        <v>115.1</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2188334</v>
      </c>
      <c r="BR111" s="771"/>
      <c r="BS111" s="771"/>
      <c r="BT111" s="771"/>
      <c r="BU111" s="771"/>
      <c r="BV111" s="771">
        <v>2050456</v>
      </c>
      <c r="BW111" s="771"/>
      <c r="BX111" s="771"/>
      <c r="BY111" s="771"/>
      <c r="BZ111" s="771"/>
      <c r="CA111" s="771">
        <v>2146177</v>
      </c>
      <c r="CB111" s="771"/>
      <c r="CC111" s="771"/>
      <c r="CD111" s="771"/>
      <c r="CE111" s="771"/>
      <c r="CF111" s="848">
        <v>10.7</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9550596</v>
      </c>
      <c r="BR112" s="771"/>
      <c r="BS112" s="771"/>
      <c r="BT112" s="771"/>
      <c r="BU112" s="771"/>
      <c r="BV112" s="771">
        <v>8395805</v>
      </c>
      <c r="BW112" s="771"/>
      <c r="BX112" s="771"/>
      <c r="BY112" s="771"/>
      <c r="BZ112" s="771"/>
      <c r="CA112" s="771">
        <v>7227094</v>
      </c>
      <c r="CB112" s="771"/>
      <c r="CC112" s="771"/>
      <c r="CD112" s="771"/>
      <c r="CE112" s="771"/>
      <c r="CF112" s="848">
        <v>36</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1734518</v>
      </c>
      <c r="AB113" s="909"/>
      <c r="AC113" s="909"/>
      <c r="AD113" s="909"/>
      <c r="AE113" s="910"/>
      <c r="AF113" s="911">
        <v>1660580</v>
      </c>
      <c r="AG113" s="909"/>
      <c r="AH113" s="909"/>
      <c r="AI113" s="909"/>
      <c r="AJ113" s="910"/>
      <c r="AK113" s="911">
        <v>1408514</v>
      </c>
      <c r="AL113" s="909"/>
      <c r="AM113" s="909"/>
      <c r="AN113" s="909"/>
      <c r="AO113" s="910"/>
      <c r="AP113" s="912">
        <v>7</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373143</v>
      </c>
      <c r="BR113" s="771"/>
      <c r="BS113" s="771"/>
      <c r="BT113" s="771"/>
      <c r="BU113" s="771"/>
      <c r="BV113" s="771">
        <v>317123</v>
      </c>
      <c r="BW113" s="771"/>
      <c r="BX113" s="771"/>
      <c r="BY113" s="771"/>
      <c r="BZ113" s="771"/>
      <c r="CA113" s="771">
        <v>264948</v>
      </c>
      <c r="CB113" s="771"/>
      <c r="CC113" s="771"/>
      <c r="CD113" s="771"/>
      <c r="CE113" s="771"/>
      <c r="CF113" s="848">
        <v>1.3</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84842</v>
      </c>
      <c r="AB114" s="784"/>
      <c r="AC114" s="784"/>
      <c r="AD114" s="784"/>
      <c r="AE114" s="785"/>
      <c r="AF114" s="786">
        <v>61302</v>
      </c>
      <c r="AG114" s="784"/>
      <c r="AH114" s="784"/>
      <c r="AI114" s="784"/>
      <c r="AJ114" s="785"/>
      <c r="AK114" s="786">
        <v>51531</v>
      </c>
      <c r="AL114" s="784"/>
      <c r="AM114" s="784"/>
      <c r="AN114" s="784"/>
      <c r="AO114" s="785"/>
      <c r="AP114" s="754">
        <v>0.3</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5865160</v>
      </c>
      <c r="BR114" s="771"/>
      <c r="BS114" s="771"/>
      <c r="BT114" s="771"/>
      <c r="BU114" s="771"/>
      <c r="BV114" s="771">
        <v>5288657</v>
      </c>
      <c r="BW114" s="771"/>
      <c r="BX114" s="771"/>
      <c r="BY114" s="771"/>
      <c r="BZ114" s="771"/>
      <c r="CA114" s="771">
        <v>5062237</v>
      </c>
      <c r="CB114" s="771"/>
      <c r="CC114" s="771"/>
      <c r="CD114" s="771"/>
      <c r="CE114" s="771"/>
      <c r="CF114" s="848">
        <v>25.2</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412151</v>
      </c>
      <c r="AB115" s="909"/>
      <c r="AC115" s="909"/>
      <c r="AD115" s="909"/>
      <c r="AE115" s="910"/>
      <c r="AF115" s="911">
        <v>92271</v>
      </c>
      <c r="AG115" s="909"/>
      <c r="AH115" s="909"/>
      <c r="AI115" s="909"/>
      <c r="AJ115" s="910"/>
      <c r="AK115" s="911">
        <v>183614</v>
      </c>
      <c r="AL115" s="909"/>
      <c r="AM115" s="909"/>
      <c r="AN115" s="909"/>
      <c r="AO115" s="910"/>
      <c r="AP115" s="912">
        <v>0.9</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1562037</v>
      </c>
      <c r="DH115" s="784"/>
      <c r="DI115" s="784"/>
      <c r="DJ115" s="784"/>
      <c r="DK115" s="785"/>
      <c r="DL115" s="786">
        <v>1504719</v>
      </c>
      <c r="DM115" s="784"/>
      <c r="DN115" s="784"/>
      <c r="DO115" s="784"/>
      <c r="DP115" s="785"/>
      <c r="DQ115" s="786">
        <v>1676976</v>
      </c>
      <c r="DR115" s="784"/>
      <c r="DS115" s="784"/>
      <c r="DT115" s="784"/>
      <c r="DU115" s="785"/>
      <c r="DV115" s="754">
        <v>8.3000000000000007</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2658</v>
      </c>
      <c r="AB116" s="784"/>
      <c r="AC116" s="784"/>
      <c r="AD116" s="784"/>
      <c r="AE116" s="785"/>
      <c r="AF116" s="786">
        <v>4376</v>
      </c>
      <c r="AG116" s="784"/>
      <c r="AH116" s="784"/>
      <c r="AI116" s="784"/>
      <c r="AJ116" s="785"/>
      <c r="AK116" s="786">
        <v>1367</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626297</v>
      </c>
      <c r="DH116" s="784"/>
      <c r="DI116" s="784"/>
      <c r="DJ116" s="784"/>
      <c r="DK116" s="785"/>
      <c r="DL116" s="786">
        <v>545737</v>
      </c>
      <c r="DM116" s="784"/>
      <c r="DN116" s="784"/>
      <c r="DO116" s="784"/>
      <c r="DP116" s="785"/>
      <c r="DQ116" s="786">
        <v>469201</v>
      </c>
      <c r="DR116" s="784"/>
      <c r="DS116" s="784"/>
      <c r="DT116" s="784"/>
      <c r="DU116" s="785"/>
      <c r="DV116" s="754">
        <v>2.2999999999999998</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5232411</v>
      </c>
      <c r="AB117" s="895"/>
      <c r="AC117" s="895"/>
      <c r="AD117" s="895"/>
      <c r="AE117" s="896"/>
      <c r="AF117" s="898">
        <v>4546696</v>
      </c>
      <c r="AG117" s="895"/>
      <c r="AH117" s="895"/>
      <c r="AI117" s="895"/>
      <c r="AJ117" s="896"/>
      <c r="AK117" s="898">
        <v>4158155</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430</v>
      </c>
      <c r="BP118" s="838"/>
      <c r="BQ118" s="857">
        <v>42057445</v>
      </c>
      <c r="BR118" s="858"/>
      <c r="BS118" s="858"/>
      <c r="BT118" s="858"/>
      <c r="BU118" s="858"/>
      <c r="BV118" s="858">
        <v>40060572</v>
      </c>
      <c r="BW118" s="858"/>
      <c r="BX118" s="858"/>
      <c r="BY118" s="858"/>
      <c r="BZ118" s="858"/>
      <c r="CA118" s="858">
        <v>37839496</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981250</v>
      </c>
      <c r="BR119" s="800"/>
      <c r="BS119" s="800"/>
      <c r="BT119" s="800"/>
      <c r="BU119" s="800"/>
      <c r="BV119" s="800">
        <v>3298827</v>
      </c>
      <c r="BW119" s="800"/>
      <c r="BX119" s="800"/>
      <c r="BY119" s="800"/>
      <c r="BZ119" s="800"/>
      <c r="CA119" s="800">
        <v>4238789</v>
      </c>
      <c r="CB119" s="800"/>
      <c r="CC119" s="800"/>
      <c r="CD119" s="800"/>
      <c r="CE119" s="800"/>
      <c r="CF119" s="861">
        <v>21.1</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13651919</v>
      </c>
      <c r="BR120" s="771"/>
      <c r="BS120" s="771"/>
      <c r="BT120" s="771"/>
      <c r="BU120" s="771"/>
      <c r="BV120" s="771">
        <v>15861261</v>
      </c>
      <c r="BW120" s="771"/>
      <c r="BX120" s="771"/>
      <c r="BY120" s="771"/>
      <c r="BZ120" s="771"/>
      <c r="CA120" s="771">
        <v>15495238</v>
      </c>
      <c r="CB120" s="771"/>
      <c r="CC120" s="771"/>
      <c r="CD120" s="771"/>
      <c r="CE120" s="771"/>
      <c r="CF120" s="848">
        <v>77.099999999999994</v>
      </c>
      <c r="CG120" s="849"/>
      <c r="CH120" s="849"/>
      <c r="CI120" s="849"/>
      <c r="CJ120" s="849"/>
      <c r="CK120" s="850" t="s">
        <v>436</v>
      </c>
      <c r="CL120" s="810"/>
      <c r="CM120" s="810"/>
      <c r="CN120" s="810"/>
      <c r="CO120" s="811"/>
      <c r="CP120" s="854" t="s">
        <v>437</v>
      </c>
      <c r="CQ120" s="855"/>
      <c r="CR120" s="855"/>
      <c r="CS120" s="855"/>
      <c r="CT120" s="855"/>
      <c r="CU120" s="855"/>
      <c r="CV120" s="855"/>
      <c r="CW120" s="855"/>
      <c r="CX120" s="855"/>
      <c r="CY120" s="855"/>
      <c r="CZ120" s="855"/>
      <c r="DA120" s="855"/>
      <c r="DB120" s="855"/>
      <c r="DC120" s="855"/>
      <c r="DD120" s="855"/>
      <c r="DE120" s="855"/>
      <c r="DF120" s="856"/>
      <c r="DG120" s="799">
        <v>9550596</v>
      </c>
      <c r="DH120" s="800"/>
      <c r="DI120" s="800"/>
      <c r="DJ120" s="800"/>
      <c r="DK120" s="800"/>
      <c r="DL120" s="800">
        <v>8395805</v>
      </c>
      <c r="DM120" s="800"/>
      <c r="DN120" s="800"/>
      <c r="DO120" s="800"/>
      <c r="DP120" s="800"/>
      <c r="DQ120" s="800">
        <v>7227094</v>
      </c>
      <c r="DR120" s="800"/>
      <c r="DS120" s="800"/>
      <c r="DT120" s="800"/>
      <c r="DU120" s="800"/>
      <c r="DV120" s="801">
        <v>36</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23598916</v>
      </c>
      <c r="BR121" s="858"/>
      <c r="BS121" s="858"/>
      <c r="BT121" s="858"/>
      <c r="BU121" s="858"/>
      <c r="BV121" s="858">
        <v>22552340</v>
      </c>
      <c r="BW121" s="858"/>
      <c r="BX121" s="858"/>
      <c r="BY121" s="858"/>
      <c r="BZ121" s="858"/>
      <c r="CA121" s="858">
        <v>20913713</v>
      </c>
      <c r="CB121" s="858"/>
      <c r="CC121" s="858"/>
      <c r="CD121" s="858"/>
      <c r="CE121" s="858"/>
      <c r="CF121" s="859">
        <v>104.1</v>
      </c>
      <c r="CG121" s="860"/>
      <c r="CH121" s="860"/>
      <c r="CI121" s="860"/>
      <c r="CJ121" s="860"/>
      <c r="CK121" s="851"/>
      <c r="CL121" s="812"/>
      <c r="CM121" s="812"/>
      <c r="CN121" s="812"/>
      <c r="CO121" s="813"/>
      <c r="CP121" s="828" t="s">
        <v>440</v>
      </c>
      <c r="CQ121" s="829"/>
      <c r="CR121" s="829"/>
      <c r="CS121" s="829"/>
      <c r="CT121" s="829"/>
      <c r="CU121" s="829"/>
      <c r="CV121" s="829"/>
      <c r="CW121" s="829"/>
      <c r="CX121" s="829"/>
      <c r="CY121" s="829"/>
      <c r="CZ121" s="829"/>
      <c r="DA121" s="829"/>
      <c r="DB121" s="829"/>
      <c r="DC121" s="829"/>
      <c r="DD121" s="829"/>
      <c r="DE121" s="829"/>
      <c r="DF121" s="830"/>
      <c r="DG121" s="770" t="s">
        <v>110</v>
      </c>
      <c r="DH121" s="771"/>
      <c r="DI121" s="771"/>
      <c r="DJ121" s="771"/>
      <c r="DK121" s="771"/>
      <c r="DL121" s="771" t="s">
        <v>110</v>
      </c>
      <c r="DM121" s="771"/>
      <c r="DN121" s="771"/>
      <c r="DO121" s="771"/>
      <c r="DP121" s="771"/>
      <c r="DQ121" s="771" t="s">
        <v>110</v>
      </c>
      <c r="DR121" s="771"/>
      <c r="DS121" s="771"/>
      <c r="DT121" s="771"/>
      <c r="DU121" s="771"/>
      <c r="DV121" s="823" t="s">
        <v>110</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38232085</v>
      </c>
      <c r="BR122" s="840"/>
      <c r="BS122" s="840"/>
      <c r="BT122" s="840"/>
      <c r="BU122" s="840"/>
      <c r="BV122" s="840">
        <v>41712428</v>
      </c>
      <c r="BW122" s="840"/>
      <c r="BX122" s="840"/>
      <c r="BY122" s="840"/>
      <c r="BZ122" s="840"/>
      <c r="CA122" s="840">
        <v>40647740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80719</v>
      </c>
      <c r="AB123" s="784"/>
      <c r="AC123" s="784"/>
      <c r="AD123" s="784"/>
      <c r="AE123" s="785"/>
      <c r="AF123" s="786">
        <v>80560</v>
      </c>
      <c r="AG123" s="784"/>
      <c r="AH123" s="784"/>
      <c r="AI123" s="784"/>
      <c r="AJ123" s="785"/>
      <c r="AK123" s="786">
        <v>76536</v>
      </c>
      <c r="AL123" s="784"/>
      <c r="AM123" s="784"/>
      <c r="AN123" s="784"/>
      <c r="AO123" s="785"/>
      <c r="AP123" s="754">
        <v>0.4</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19.2</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331432</v>
      </c>
      <c r="AB126" s="784"/>
      <c r="AC126" s="784"/>
      <c r="AD126" s="784"/>
      <c r="AE126" s="785"/>
      <c r="AF126" s="786">
        <v>11711</v>
      </c>
      <c r="AG126" s="784"/>
      <c r="AH126" s="784"/>
      <c r="AI126" s="784"/>
      <c r="AJ126" s="785"/>
      <c r="AK126" s="786">
        <v>107078</v>
      </c>
      <c r="AL126" s="784"/>
      <c r="AM126" s="784"/>
      <c r="AN126" s="784"/>
      <c r="AO126" s="785"/>
      <c r="AP126" s="754">
        <v>0.5</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452</v>
      </c>
      <c r="AY127" s="758"/>
      <c r="AZ127" s="758"/>
      <c r="BA127" s="758"/>
      <c r="BB127" s="758"/>
      <c r="BC127" s="758"/>
      <c r="BD127" s="758"/>
      <c r="BE127" s="759"/>
      <c r="BF127" s="760" t="s">
        <v>110</v>
      </c>
      <c r="BG127" s="761"/>
      <c r="BH127" s="761"/>
      <c r="BI127" s="761"/>
      <c r="BJ127" s="761"/>
      <c r="BK127" s="761"/>
      <c r="BL127" s="762"/>
      <c r="BM127" s="760">
        <v>12.24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1526823</v>
      </c>
      <c r="AB128" s="724"/>
      <c r="AC128" s="724"/>
      <c r="AD128" s="724"/>
      <c r="AE128" s="725"/>
      <c r="AF128" s="726">
        <v>1509013</v>
      </c>
      <c r="AG128" s="724"/>
      <c r="AH128" s="724"/>
      <c r="AI128" s="724"/>
      <c r="AJ128" s="725"/>
      <c r="AK128" s="726">
        <v>1718602</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110</v>
      </c>
      <c r="BG128" s="791"/>
      <c r="BH128" s="791"/>
      <c r="BI128" s="791"/>
      <c r="BJ128" s="791"/>
      <c r="BK128" s="791"/>
      <c r="BL128" s="792"/>
      <c r="BM128" s="790">
        <v>17.239999999999998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22740977</v>
      </c>
      <c r="AB129" s="784"/>
      <c r="AC129" s="784"/>
      <c r="AD129" s="784"/>
      <c r="AE129" s="785"/>
      <c r="AF129" s="786">
        <v>22910161</v>
      </c>
      <c r="AG129" s="784"/>
      <c r="AH129" s="784"/>
      <c r="AI129" s="784"/>
      <c r="AJ129" s="785"/>
      <c r="AK129" s="786">
        <v>22905241</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2887837</v>
      </c>
      <c r="AB130" s="784"/>
      <c r="AC130" s="784"/>
      <c r="AD130" s="784"/>
      <c r="AE130" s="785"/>
      <c r="AF130" s="786">
        <v>2853655</v>
      </c>
      <c r="AG130" s="784"/>
      <c r="AH130" s="784"/>
      <c r="AI130" s="784"/>
      <c r="AJ130" s="785"/>
      <c r="AK130" s="786">
        <v>2808560</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t="s">
        <v>462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19853140</v>
      </c>
      <c r="AB131" s="717"/>
      <c r="AC131" s="717"/>
      <c r="AD131" s="717"/>
      <c r="AE131" s="718"/>
      <c r="AF131" s="719">
        <v>20056506</v>
      </c>
      <c r="AG131" s="717"/>
      <c r="AH131" s="717"/>
      <c r="AI131" s="717"/>
      <c r="AJ131" s="718"/>
      <c r="AK131" s="719">
        <v>20096681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4.1190008230000004</v>
      </c>
      <c r="AB132" s="740"/>
      <c r="AC132" s="740"/>
      <c r="AD132" s="740"/>
      <c r="AE132" s="741"/>
      <c r="AF132" s="742">
        <v>0.91754765299999996</v>
      </c>
      <c r="AG132" s="740"/>
      <c r="AH132" s="740"/>
      <c r="AI132" s="740"/>
      <c r="AJ132" s="741"/>
      <c r="AK132" s="742">
        <v>-1.836158916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4.2</v>
      </c>
      <c r="AB133" s="749"/>
      <c r="AC133" s="749"/>
      <c r="AD133" s="749"/>
      <c r="AE133" s="750"/>
      <c r="AF133" s="748">
        <v>2.7</v>
      </c>
      <c r="AG133" s="749"/>
      <c r="AH133" s="749"/>
      <c r="AI133" s="749"/>
      <c r="AJ133" s="750"/>
      <c r="AK133" s="748">
        <v>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6843785</v>
      </c>
      <c r="L9" s="264">
        <v>57328</v>
      </c>
      <c r="M9" s="265">
        <v>58961</v>
      </c>
      <c r="N9" s="266">
        <v>-2.8</v>
      </c>
    </row>
    <row r="10" spans="1:16" x14ac:dyDescent="0.15">
      <c r="A10" s="248"/>
      <c r="B10" s="244"/>
      <c r="C10" s="244"/>
      <c r="D10" s="244"/>
      <c r="E10" s="244"/>
      <c r="F10" s="244"/>
      <c r="G10" s="1133" t="s">
        <v>475</v>
      </c>
      <c r="H10" s="1134"/>
      <c r="I10" s="1134"/>
      <c r="J10" s="1135"/>
      <c r="K10" s="267">
        <v>289424</v>
      </c>
      <c r="L10" s="268">
        <v>2424</v>
      </c>
      <c r="M10" s="269">
        <v>3996</v>
      </c>
      <c r="N10" s="270">
        <v>-39.299999999999997</v>
      </c>
    </row>
    <row r="11" spans="1:16" ht="13.5" customHeight="1" x14ac:dyDescent="0.15">
      <c r="A11" s="248"/>
      <c r="B11" s="244"/>
      <c r="C11" s="244"/>
      <c r="D11" s="244"/>
      <c r="E11" s="244"/>
      <c r="F11" s="244"/>
      <c r="G11" s="1133" t="s">
        <v>476</v>
      </c>
      <c r="H11" s="1134"/>
      <c r="I11" s="1134"/>
      <c r="J11" s="1135"/>
      <c r="K11" s="267">
        <v>14035</v>
      </c>
      <c r="L11" s="268">
        <v>118</v>
      </c>
      <c r="M11" s="269">
        <v>3773</v>
      </c>
      <c r="N11" s="270">
        <v>-96.9</v>
      </c>
    </row>
    <row r="12" spans="1:16" ht="13.5" customHeight="1" x14ac:dyDescent="0.15">
      <c r="A12" s="248"/>
      <c r="B12" s="244"/>
      <c r="C12" s="244"/>
      <c r="D12" s="244"/>
      <c r="E12" s="244"/>
      <c r="F12" s="244"/>
      <c r="G12" s="1133" t="s">
        <v>477</v>
      </c>
      <c r="H12" s="1134"/>
      <c r="I12" s="1134"/>
      <c r="J12" s="1135"/>
      <c r="K12" s="267" t="s">
        <v>478</v>
      </c>
      <c r="L12" s="268" t="s">
        <v>478</v>
      </c>
      <c r="M12" s="269">
        <v>594</v>
      </c>
      <c r="N12" s="270" t="s">
        <v>478</v>
      </c>
    </row>
    <row r="13" spans="1:16" ht="13.5" customHeight="1" x14ac:dyDescent="0.15">
      <c r="A13" s="248"/>
      <c r="B13" s="244"/>
      <c r="C13" s="244"/>
      <c r="D13" s="244"/>
      <c r="E13" s="244"/>
      <c r="F13" s="244"/>
      <c r="G13" s="1133" t="s">
        <v>479</v>
      </c>
      <c r="H13" s="1134"/>
      <c r="I13" s="1134"/>
      <c r="J13" s="1135"/>
      <c r="K13" s="267" t="s">
        <v>478</v>
      </c>
      <c r="L13" s="268" t="s">
        <v>478</v>
      </c>
      <c r="M13" s="269">
        <v>1</v>
      </c>
      <c r="N13" s="270" t="s">
        <v>478</v>
      </c>
    </row>
    <row r="14" spans="1:16" ht="13.5" customHeight="1" x14ac:dyDescent="0.15">
      <c r="A14" s="248"/>
      <c r="B14" s="244"/>
      <c r="C14" s="244"/>
      <c r="D14" s="244"/>
      <c r="E14" s="244"/>
      <c r="F14" s="244"/>
      <c r="G14" s="1133" t="s">
        <v>480</v>
      </c>
      <c r="H14" s="1134"/>
      <c r="I14" s="1134"/>
      <c r="J14" s="1135"/>
      <c r="K14" s="267">
        <v>336011</v>
      </c>
      <c r="L14" s="268">
        <v>2815</v>
      </c>
      <c r="M14" s="269">
        <v>2438</v>
      </c>
      <c r="N14" s="270">
        <v>15.5</v>
      </c>
    </row>
    <row r="15" spans="1:16" ht="13.5" customHeight="1" x14ac:dyDescent="0.15">
      <c r="A15" s="248"/>
      <c r="B15" s="244"/>
      <c r="C15" s="244"/>
      <c r="D15" s="244"/>
      <c r="E15" s="244"/>
      <c r="F15" s="244"/>
      <c r="G15" s="1133" t="s">
        <v>481</v>
      </c>
      <c r="H15" s="1134"/>
      <c r="I15" s="1134"/>
      <c r="J15" s="1135"/>
      <c r="K15" s="267">
        <v>26857</v>
      </c>
      <c r="L15" s="268">
        <v>225</v>
      </c>
      <c r="M15" s="269">
        <v>1435</v>
      </c>
      <c r="N15" s="270">
        <v>-84.3</v>
      </c>
    </row>
    <row r="16" spans="1:16" x14ac:dyDescent="0.15">
      <c r="A16" s="248"/>
      <c r="B16" s="244"/>
      <c r="C16" s="244"/>
      <c r="D16" s="244"/>
      <c r="E16" s="244"/>
      <c r="F16" s="244"/>
      <c r="G16" s="1136" t="s">
        <v>482</v>
      </c>
      <c r="H16" s="1137"/>
      <c r="I16" s="1137"/>
      <c r="J16" s="1138"/>
      <c r="K16" s="268">
        <v>-477127</v>
      </c>
      <c r="L16" s="268">
        <v>-3997</v>
      </c>
      <c r="M16" s="269">
        <v>-6041</v>
      </c>
      <c r="N16" s="270">
        <v>-33.799999999999997</v>
      </c>
    </row>
    <row r="17" spans="1:16" x14ac:dyDescent="0.15">
      <c r="A17" s="248"/>
      <c r="B17" s="244"/>
      <c r="C17" s="244"/>
      <c r="D17" s="244"/>
      <c r="E17" s="244"/>
      <c r="F17" s="244"/>
      <c r="G17" s="1136" t="s">
        <v>170</v>
      </c>
      <c r="H17" s="1137"/>
      <c r="I17" s="1137"/>
      <c r="J17" s="1138"/>
      <c r="K17" s="268">
        <v>7032985</v>
      </c>
      <c r="L17" s="268">
        <v>58913</v>
      </c>
      <c r="M17" s="269">
        <v>65157</v>
      </c>
      <c r="N17" s="270">
        <v>-9.6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5.21</v>
      </c>
      <c r="L21" s="281">
        <v>6.38</v>
      </c>
      <c r="M21" s="282">
        <v>-1.17</v>
      </c>
      <c r="N21" s="249"/>
      <c r="O21" s="283"/>
      <c r="P21" s="279"/>
    </row>
    <row r="22" spans="1:16" s="284" customFormat="1" x14ac:dyDescent="0.15">
      <c r="A22" s="279"/>
      <c r="B22" s="249"/>
      <c r="C22" s="249"/>
      <c r="D22" s="249"/>
      <c r="E22" s="249"/>
      <c r="F22" s="249"/>
      <c r="G22" s="1130" t="s">
        <v>488</v>
      </c>
      <c r="H22" s="1131"/>
      <c r="I22" s="1131"/>
      <c r="J22" s="1132"/>
      <c r="K22" s="285">
        <v>101.5</v>
      </c>
      <c r="L22" s="286">
        <v>99.2</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491</v>
      </c>
      <c r="H32" s="1122"/>
      <c r="I32" s="1122"/>
      <c r="J32" s="1123"/>
      <c r="K32" s="294">
        <v>2513129</v>
      </c>
      <c r="L32" s="294">
        <v>21052</v>
      </c>
      <c r="M32" s="295">
        <v>38103</v>
      </c>
      <c r="N32" s="296">
        <v>-44.7</v>
      </c>
    </row>
    <row r="33" spans="1:16" ht="13.5" customHeight="1" x14ac:dyDescent="0.15">
      <c r="A33" s="248"/>
      <c r="B33" s="244"/>
      <c r="C33" s="244"/>
      <c r="D33" s="244"/>
      <c r="E33" s="244"/>
      <c r="F33" s="244"/>
      <c r="G33" s="1121" t="s">
        <v>492</v>
      </c>
      <c r="H33" s="1122"/>
      <c r="I33" s="1122"/>
      <c r="J33" s="1123"/>
      <c r="K33" s="294" t="s">
        <v>478</v>
      </c>
      <c r="L33" s="294" t="s">
        <v>478</v>
      </c>
      <c r="M33" s="295" t="s">
        <v>478</v>
      </c>
      <c r="N33" s="296" t="s">
        <v>478</v>
      </c>
    </row>
    <row r="34" spans="1:16" ht="27" customHeight="1" x14ac:dyDescent="0.15">
      <c r="A34" s="248"/>
      <c r="B34" s="244"/>
      <c r="C34" s="244"/>
      <c r="D34" s="244"/>
      <c r="E34" s="244"/>
      <c r="F34" s="244"/>
      <c r="G34" s="1121" t="s">
        <v>493</v>
      </c>
      <c r="H34" s="1122"/>
      <c r="I34" s="1122"/>
      <c r="J34" s="1123"/>
      <c r="K34" s="294" t="s">
        <v>478</v>
      </c>
      <c r="L34" s="294" t="s">
        <v>478</v>
      </c>
      <c r="M34" s="295">
        <v>32</v>
      </c>
      <c r="N34" s="296" t="s">
        <v>478</v>
      </c>
    </row>
    <row r="35" spans="1:16" ht="27" customHeight="1" x14ac:dyDescent="0.15">
      <c r="A35" s="248"/>
      <c r="B35" s="244"/>
      <c r="C35" s="244"/>
      <c r="D35" s="244"/>
      <c r="E35" s="244"/>
      <c r="F35" s="244"/>
      <c r="G35" s="1121" t="s">
        <v>494</v>
      </c>
      <c r="H35" s="1122"/>
      <c r="I35" s="1122"/>
      <c r="J35" s="1123"/>
      <c r="K35" s="294">
        <v>1408514</v>
      </c>
      <c r="L35" s="294">
        <v>11799</v>
      </c>
      <c r="M35" s="295">
        <v>9772</v>
      </c>
      <c r="N35" s="296">
        <v>20.7</v>
      </c>
    </row>
    <row r="36" spans="1:16" ht="27" customHeight="1" x14ac:dyDescent="0.15">
      <c r="A36" s="248"/>
      <c r="B36" s="244"/>
      <c r="C36" s="244"/>
      <c r="D36" s="244"/>
      <c r="E36" s="244"/>
      <c r="F36" s="244"/>
      <c r="G36" s="1121" t="s">
        <v>495</v>
      </c>
      <c r="H36" s="1122"/>
      <c r="I36" s="1122"/>
      <c r="J36" s="1123"/>
      <c r="K36" s="294">
        <v>51531</v>
      </c>
      <c r="L36" s="294">
        <v>432</v>
      </c>
      <c r="M36" s="295">
        <v>1367</v>
      </c>
      <c r="N36" s="296">
        <v>-68.400000000000006</v>
      </c>
    </row>
    <row r="37" spans="1:16" ht="13.5" customHeight="1" x14ac:dyDescent="0.15">
      <c r="A37" s="248"/>
      <c r="B37" s="244"/>
      <c r="C37" s="244"/>
      <c r="D37" s="244"/>
      <c r="E37" s="244"/>
      <c r="F37" s="244"/>
      <c r="G37" s="1121" t="s">
        <v>496</v>
      </c>
      <c r="H37" s="1122"/>
      <c r="I37" s="1122"/>
      <c r="J37" s="1123"/>
      <c r="K37" s="294">
        <v>183614</v>
      </c>
      <c r="L37" s="294">
        <v>1538</v>
      </c>
      <c r="M37" s="295">
        <v>888</v>
      </c>
      <c r="N37" s="296">
        <v>73.2</v>
      </c>
    </row>
    <row r="38" spans="1:16" ht="27" customHeight="1" x14ac:dyDescent="0.15">
      <c r="A38" s="248"/>
      <c r="B38" s="244"/>
      <c r="C38" s="244"/>
      <c r="D38" s="244"/>
      <c r="E38" s="244"/>
      <c r="F38" s="244"/>
      <c r="G38" s="1124" t="s">
        <v>497</v>
      </c>
      <c r="H38" s="1125"/>
      <c r="I38" s="1125"/>
      <c r="J38" s="1126"/>
      <c r="K38" s="297">
        <v>1367</v>
      </c>
      <c r="L38" s="297">
        <v>11</v>
      </c>
      <c r="M38" s="298">
        <v>2</v>
      </c>
      <c r="N38" s="299">
        <v>450</v>
      </c>
      <c r="O38" s="293"/>
    </row>
    <row r="39" spans="1:16" x14ac:dyDescent="0.15">
      <c r="A39" s="248"/>
      <c r="B39" s="244"/>
      <c r="C39" s="244"/>
      <c r="D39" s="244"/>
      <c r="E39" s="244"/>
      <c r="F39" s="244"/>
      <c r="G39" s="1124" t="s">
        <v>498</v>
      </c>
      <c r="H39" s="1125"/>
      <c r="I39" s="1125"/>
      <c r="J39" s="1126"/>
      <c r="K39" s="300">
        <v>-1718602</v>
      </c>
      <c r="L39" s="300">
        <v>-14396</v>
      </c>
      <c r="M39" s="301">
        <v>-6931</v>
      </c>
      <c r="N39" s="302">
        <v>107.7</v>
      </c>
      <c r="O39" s="293"/>
    </row>
    <row r="40" spans="1:16" ht="27" customHeight="1" x14ac:dyDescent="0.15">
      <c r="A40" s="248"/>
      <c r="B40" s="244"/>
      <c r="C40" s="244"/>
      <c r="D40" s="244"/>
      <c r="E40" s="244"/>
      <c r="F40" s="244"/>
      <c r="G40" s="1121" t="s">
        <v>499</v>
      </c>
      <c r="H40" s="1122"/>
      <c r="I40" s="1122"/>
      <c r="J40" s="1123"/>
      <c r="K40" s="300">
        <v>-2808560</v>
      </c>
      <c r="L40" s="300">
        <v>-23526</v>
      </c>
      <c r="M40" s="301">
        <v>-31548</v>
      </c>
      <c r="N40" s="302">
        <v>-25.4</v>
      </c>
      <c r="O40" s="293"/>
    </row>
    <row r="41" spans="1:16" x14ac:dyDescent="0.15">
      <c r="A41" s="248"/>
      <c r="B41" s="244"/>
      <c r="C41" s="244"/>
      <c r="D41" s="244"/>
      <c r="E41" s="244"/>
      <c r="F41" s="244"/>
      <c r="G41" s="1127" t="s">
        <v>280</v>
      </c>
      <c r="H41" s="1128"/>
      <c r="I41" s="1128"/>
      <c r="J41" s="1129"/>
      <c r="K41" s="294">
        <v>-369007</v>
      </c>
      <c r="L41" s="300">
        <v>-3091</v>
      </c>
      <c r="M41" s="301">
        <v>11686</v>
      </c>
      <c r="N41" s="302">
        <v>-126.5</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503</v>
      </c>
      <c r="K49" s="1117"/>
      <c r="L49" s="1117"/>
      <c r="M49" s="1117"/>
      <c r="N49" s="1118"/>
    </row>
    <row r="50" spans="1:14" x14ac:dyDescent="0.15">
      <c r="A50" s="248"/>
      <c r="B50" s="244"/>
      <c r="C50" s="244"/>
      <c r="D50" s="244"/>
      <c r="E50" s="244"/>
      <c r="F50" s="244"/>
      <c r="G50" s="312"/>
      <c r="H50" s="313"/>
      <c r="I50" s="1115"/>
      <c r="J50" s="314" t="s">
        <v>504</v>
      </c>
      <c r="K50" s="315" t="s">
        <v>505</v>
      </c>
      <c r="L50" s="316" t="s">
        <v>506</v>
      </c>
      <c r="M50" s="317" t="s">
        <v>507</v>
      </c>
      <c r="N50" s="318" t="s">
        <v>508</v>
      </c>
    </row>
    <row r="51" spans="1:14" x14ac:dyDescent="0.15">
      <c r="A51" s="248"/>
      <c r="B51" s="244"/>
      <c r="C51" s="244"/>
      <c r="D51" s="244"/>
      <c r="E51" s="244"/>
      <c r="F51" s="244"/>
      <c r="G51" s="310" t="s">
        <v>509</v>
      </c>
      <c r="H51" s="311"/>
      <c r="I51" s="319">
        <v>5524410</v>
      </c>
      <c r="J51" s="320">
        <v>47774</v>
      </c>
      <c r="K51" s="321">
        <v>91.5</v>
      </c>
      <c r="L51" s="322">
        <v>35965</v>
      </c>
      <c r="M51" s="323">
        <v>4.7</v>
      </c>
      <c r="N51" s="324">
        <v>86.8</v>
      </c>
    </row>
    <row r="52" spans="1:14" x14ac:dyDescent="0.15">
      <c r="A52" s="248"/>
      <c r="B52" s="244"/>
      <c r="C52" s="244"/>
      <c r="D52" s="244"/>
      <c r="E52" s="244"/>
      <c r="F52" s="244"/>
      <c r="G52" s="325"/>
      <c r="H52" s="326" t="s">
        <v>510</v>
      </c>
      <c r="I52" s="327">
        <v>3166819</v>
      </c>
      <c r="J52" s="328">
        <v>27386</v>
      </c>
      <c r="K52" s="329">
        <v>47.2</v>
      </c>
      <c r="L52" s="330">
        <v>20136</v>
      </c>
      <c r="M52" s="331">
        <v>1.6</v>
      </c>
      <c r="N52" s="332">
        <v>45.6</v>
      </c>
    </row>
    <row r="53" spans="1:14" x14ac:dyDescent="0.15">
      <c r="A53" s="248"/>
      <c r="B53" s="244"/>
      <c r="C53" s="244"/>
      <c r="D53" s="244"/>
      <c r="E53" s="244"/>
      <c r="F53" s="244"/>
      <c r="G53" s="310" t="s">
        <v>511</v>
      </c>
      <c r="H53" s="311"/>
      <c r="I53" s="319">
        <v>4031413</v>
      </c>
      <c r="J53" s="320">
        <v>34900</v>
      </c>
      <c r="K53" s="321">
        <v>-26.9</v>
      </c>
      <c r="L53" s="322">
        <v>41433</v>
      </c>
      <c r="M53" s="323">
        <v>15.2</v>
      </c>
      <c r="N53" s="324">
        <v>-42.1</v>
      </c>
    </row>
    <row r="54" spans="1:14" x14ac:dyDescent="0.15">
      <c r="A54" s="248"/>
      <c r="B54" s="244"/>
      <c r="C54" s="244"/>
      <c r="D54" s="244"/>
      <c r="E54" s="244"/>
      <c r="F54" s="244"/>
      <c r="G54" s="325"/>
      <c r="H54" s="326" t="s">
        <v>510</v>
      </c>
      <c r="I54" s="327">
        <v>997710</v>
      </c>
      <c r="J54" s="328">
        <v>8637</v>
      </c>
      <c r="K54" s="329">
        <v>-68.5</v>
      </c>
      <c r="L54" s="330">
        <v>22351</v>
      </c>
      <c r="M54" s="331">
        <v>11</v>
      </c>
      <c r="N54" s="332">
        <v>-79.5</v>
      </c>
    </row>
    <row r="55" spans="1:14" x14ac:dyDescent="0.15">
      <c r="A55" s="248"/>
      <c r="B55" s="244"/>
      <c r="C55" s="244"/>
      <c r="D55" s="244"/>
      <c r="E55" s="244"/>
      <c r="F55" s="244"/>
      <c r="G55" s="310" t="s">
        <v>512</v>
      </c>
      <c r="H55" s="311"/>
      <c r="I55" s="319">
        <v>8802827</v>
      </c>
      <c r="J55" s="320">
        <v>74480</v>
      </c>
      <c r="K55" s="321">
        <v>113.4</v>
      </c>
      <c r="L55" s="322">
        <v>43493</v>
      </c>
      <c r="M55" s="323">
        <v>5</v>
      </c>
      <c r="N55" s="324">
        <v>108.4</v>
      </c>
    </row>
    <row r="56" spans="1:14" x14ac:dyDescent="0.15">
      <c r="A56" s="248"/>
      <c r="B56" s="244"/>
      <c r="C56" s="244"/>
      <c r="D56" s="244"/>
      <c r="E56" s="244"/>
      <c r="F56" s="244"/>
      <c r="G56" s="325"/>
      <c r="H56" s="326" t="s">
        <v>510</v>
      </c>
      <c r="I56" s="327">
        <v>4857957</v>
      </c>
      <c r="J56" s="328">
        <v>41103</v>
      </c>
      <c r="K56" s="329">
        <v>375.9</v>
      </c>
      <c r="L56" s="330">
        <v>23254</v>
      </c>
      <c r="M56" s="331">
        <v>4</v>
      </c>
      <c r="N56" s="332">
        <v>371.9</v>
      </c>
    </row>
    <row r="57" spans="1:14" x14ac:dyDescent="0.15">
      <c r="A57" s="248"/>
      <c r="B57" s="244"/>
      <c r="C57" s="244"/>
      <c r="D57" s="244"/>
      <c r="E57" s="244"/>
      <c r="F57" s="244"/>
      <c r="G57" s="310" t="s">
        <v>513</v>
      </c>
      <c r="H57" s="311"/>
      <c r="I57" s="319">
        <v>5110947</v>
      </c>
      <c r="J57" s="320">
        <v>43059</v>
      </c>
      <c r="K57" s="321">
        <v>-42.2</v>
      </c>
      <c r="L57" s="322">
        <v>50840</v>
      </c>
      <c r="M57" s="323">
        <v>16.899999999999999</v>
      </c>
      <c r="N57" s="324">
        <v>-59.1</v>
      </c>
    </row>
    <row r="58" spans="1:14" x14ac:dyDescent="0.15">
      <c r="A58" s="248"/>
      <c r="B58" s="244"/>
      <c r="C58" s="244"/>
      <c r="D58" s="244"/>
      <c r="E58" s="244"/>
      <c r="F58" s="244"/>
      <c r="G58" s="325"/>
      <c r="H58" s="326" t="s">
        <v>510</v>
      </c>
      <c r="I58" s="327">
        <v>2958157</v>
      </c>
      <c r="J58" s="328">
        <v>24922</v>
      </c>
      <c r="K58" s="329">
        <v>-39.4</v>
      </c>
      <c r="L58" s="330">
        <v>25367</v>
      </c>
      <c r="M58" s="331">
        <v>9.1</v>
      </c>
      <c r="N58" s="332">
        <v>-48.5</v>
      </c>
    </row>
    <row r="59" spans="1:14" x14ac:dyDescent="0.15">
      <c r="A59" s="248"/>
      <c r="B59" s="244"/>
      <c r="C59" s="244"/>
      <c r="D59" s="244"/>
      <c r="E59" s="244"/>
      <c r="F59" s="244"/>
      <c r="G59" s="310" t="s">
        <v>514</v>
      </c>
      <c r="H59" s="311"/>
      <c r="I59" s="319">
        <v>2912000</v>
      </c>
      <c r="J59" s="320">
        <v>24393</v>
      </c>
      <c r="K59" s="321">
        <v>-43.3</v>
      </c>
      <c r="L59" s="322">
        <v>53605</v>
      </c>
      <c r="M59" s="323">
        <v>5.4</v>
      </c>
      <c r="N59" s="324">
        <v>-48.7</v>
      </c>
    </row>
    <row r="60" spans="1:14" x14ac:dyDescent="0.15">
      <c r="A60" s="248"/>
      <c r="B60" s="244"/>
      <c r="C60" s="244"/>
      <c r="D60" s="244"/>
      <c r="E60" s="244"/>
      <c r="F60" s="244"/>
      <c r="G60" s="325"/>
      <c r="H60" s="326" t="s">
        <v>510</v>
      </c>
      <c r="I60" s="333">
        <v>1934029</v>
      </c>
      <c r="J60" s="328">
        <v>16201</v>
      </c>
      <c r="K60" s="329">
        <v>-35</v>
      </c>
      <c r="L60" s="330">
        <v>28343</v>
      </c>
      <c r="M60" s="331">
        <v>11.7</v>
      </c>
      <c r="N60" s="332">
        <v>-46.7</v>
      </c>
    </row>
    <row r="61" spans="1:14" x14ac:dyDescent="0.15">
      <c r="A61" s="248"/>
      <c r="B61" s="244"/>
      <c r="C61" s="244"/>
      <c r="D61" s="244"/>
      <c r="E61" s="244"/>
      <c r="F61" s="244"/>
      <c r="G61" s="310" t="s">
        <v>515</v>
      </c>
      <c r="H61" s="334"/>
      <c r="I61" s="335">
        <v>5276319</v>
      </c>
      <c r="J61" s="336">
        <v>44921</v>
      </c>
      <c r="K61" s="337">
        <v>18.5</v>
      </c>
      <c r="L61" s="338">
        <v>45067</v>
      </c>
      <c r="M61" s="339">
        <v>9.4</v>
      </c>
      <c r="N61" s="324">
        <v>9.1</v>
      </c>
    </row>
    <row r="62" spans="1:14" x14ac:dyDescent="0.15">
      <c r="A62" s="248"/>
      <c r="B62" s="244"/>
      <c r="C62" s="244"/>
      <c r="D62" s="244"/>
      <c r="E62" s="244"/>
      <c r="F62" s="244"/>
      <c r="G62" s="325"/>
      <c r="H62" s="326" t="s">
        <v>510</v>
      </c>
      <c r="I62" s="327">
        <v>2782934</v>
      </c>
      <c r="J62" s="328">
        <v>23650</v>
      </c>
      <c r="K62" s="329">
        <v>56</v>
      </c>
      <c r="L62" s="330">
        <v>23890</v>
      </c>
      <c r="M62" s="331">
        <v>7.5</v>
      </c>
      <c r="N62" s="332">
        <v>48.5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3.18</v>
      </c>
      <c r="G47" s="12">
        <v>8.76</v>
      </c>
      <c r="H47" s="12">
        <v>9.26</v>
      </c>
      <c r="I47" s="12">
        <v>7.91</v>
      </c>
      <c r="J47" s="13">
        <v>10.93</v>
      </c>
    </row>
    <row r="48" spans="2:10" ht="57.75" customHeight="1" x14ac:dyDescent="0.15">
      <c r="B48" s="14"/>
      <c r="C48" s="1141" t="s">
        <v>4</v>
      </c>
      <c r="D48" s="1141"/>
      <c r="E48" s="1142"/>
      <c r="F48" s="15">
        <v>3.66</v>
      </c>
      <c r="G48" s="16">
        <v>3.06</v>
      </c>
      <c r="H48" s="16">
        <v>3.08</v>
      </c>
      <c r="I48" s="16">
        <v>5.56</v>
      </c>
      <c r="J48" s="17">
        <v>5.17</v>
      </c>
    </row>
    <row r="49" spans="2:10" ht="57.75" customHeight="1" thickBot="1" x14ac:dyDescent="0.2">
      <c r="B49" s="18"/>
      <c r="C49" s="1143" t="s">
        <v>5</v>
      </c>
      <c r="D49" s="1143"/>
      <c r="E49" s="1144"/>
      <c r="F49" s="19" t="s">
        <v>522</v>
      </c>
      <c r="G49" s="20">
        <v>5.0599999999999996</v>
      </c>
      <c r="H49" s="20">
        <v>0.43</v>
      </c>
      <c r="I49" s="20">
        <v>1.22</v>
      </c>
      <c r="J49" s="21">
        <v>2.63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523</v>
      </c>
      <c r="D34" s="1151"/>
      <c r="E34" s="1152"/>
      <c r="F34" s="32" t="s">
        <v>524</v>
      </c>
      <c r="G34" s="33" t="s">
        <v>525</v>
      </c>
      <c r="H34" s="33" t="s">
        <v>526</v>
      </c>
      <c r="I34" s="33" t="s">
        <v>527</v>
      </c>
      <c r="J34" s="34" t="s">
        <v>528</v>
      </c>
      <c r="K34" s="22"/>
      <c r="L34" s="22"/>
      <c r="M34" s="22"/>
      <c r="N34" s="22"/>
      <c r="O34" s="22"/>
      <c r="P34" s="22"/>
    </row>
    <row r="35" spans="1:16" ht="39" customHeight="1" x14ac:dyDescent="0.15">
      <c r="A35" s="22"/>
      <c r="B35" s="35"/>
      <c r="C35" s="1145" t="s">
        <v>529</v>
      </c>
      <c r="D35" s="1146"/>
      <c r="E35" s="1147"/>
      <c r="F35" s="36" t="s">
        <v>478</v>
      </c>
      <c r="G35" s="37" t="s">
        <v>478</v>
      </c>
      <c r="H35" s="37">
        <v>0</v>
      </c>
      <c r="I35" s="37">
        <v>28.36</v>
      </c>
      <c r="J35" s="38">
        <v>53.28</v>
      </c>
      <c r="K35" s="22"/>
      <c r="L35" s="22"/>
      <c r="M35" s="22"/>
      <c r="N35" s="22"/>
      <c r="O35" s="22"/>
      <c r="P35" s="22"/>
    </row>
    <row r="36" spans="1:16" ht="39" customHeight="1" x14ac:dyDescent="0.15">
      <c r="A36" s="22"/>
      <c r="B36" s="35"/>
      <c r="C36" s="1145" t="s">
        <v>530</v>
      </c>
      <c r="D36" s="1146"/>
      <c r="E36" s="1147"/>
      <c r="F36" s="36">
        <v>3.66</v>
      </c>
      <c r="G36" s="37">
        <v>3.05</v>
      </c>
      <c r="H36" s="37">
        <v>3.08</v>
      </c>
      <c r="I36" s="37">
        <v>5.55</v>
      </c>
      <c r="J36" s="38">
        <v>5.04</v>
      </c>
      <c r="K36" s="22"/>
      <c r="L36" s="22"/>
      <c r="M36" s="22"/>
      <c r="N36" s="22"/>
      <c r="O36" s="22"/>
      <c r="P36" s="22"/>
    </row>
    <row r="37" spans="1:16" ht="39" customHeight="1" x14ac:dyDescent="0.15">
      <c r="A37" s="22"/>
      <c r="B37" s="35"/>
      <c r="C37" s="1145" t="s">
        <v>531</v>
      </c>
      <c r="D37" s="1146"/>
      <c r="E37" s="1147"/>
      <c r="F37" s="36">
        <v>0.11</v>
      </c>
      <c r="G37" s="37">
        <v>0</v>
      </c>
      <c r="H37" s="37">
        <v>0.16</v>
      </c>
      <c r="I37" s="37">
        <v>0.37</v>
      </c>
      <c r="J37" s="38">
        <v>0.28000000000000003</v>
      </c>
      <c r="K37" s="22"/>
      <c r="L37" s="22"/>
      <c r="M37" s="22"/>
      <c r="N37" s="22"/>
      <c r="O37" s="22"/>
      <c r="P37" s="22"/>
    </row>
    <row r="38" spans="1:16" ht="39" customHeight="1" x14ac:dyDescent="0.15">
      <c r="A38" s="22"/>
      <c r="B38" s="35"/>
      <c r="C38" s="1145" t="s">
        <v>532</v>
      </c>
      <c r="D38" s="1146"/>
      <c r="E38" s="1147"/>
      <c r="F38" s="36">
        <v>0.4</v>
      </c>
      <c r="G38" s="37">
        <v>0.34</v>
      </c>
      <c r="H38" s="37">
        <v>0.69</v>
      </c>
      <c r="I38" s="37">
        <v>0.35</v>
      </c>
      <c r="J38" s="38">
        <v>0.2</v>
      </c>
      <c r="K38" s="22"/>
      <c r="L38" s="22"/>
      <c r="M38" s="22"/>
      <c r="N38" s="22"/>
      <c r="O38" s="22"/>
      <c r="P38" s="22"/>
    </row>
    <row r="39" spans="1:16" ht="39" customHeight="1" x14ac:dyDescent="0.15">
      <c r="A39" s="22"/>
      <c r="B39" s="35"/>
      <c r="C39" s="1145" t="s">
        <v>533</v>
      </c>
      <c r="D39" s="1146"/>
      <c r="E39" s="1147"/>
      <c r="F39" s="36">
        <v>0.01</v>
      </c>
      <c r="G39" s="37">
        <v>0.01</v>
      </c>
      <c r="H39" s="37">
        <v>0.1</v>
      </c>
      <c r="I39" s="37">
        <v>0.12</v>
      </c>
      <c r="J39" s="38">
        <v>0.16</v>
      </c>
      <c r="K39" s="22"/>
      <c r="L39" s="22"/>
      <c r="M39" s="22"/>
      <c r="N39" s="22"/>
      <c r="O39" s="22"/>
      <c r="P39" s="22"/>
    </row>
    <row r="40" spans="1:16" ht="39" customHeight="1" x14ac:dyDescent="0.15">
      <c r="A40" s="22"/>
      <c r="B40" s="35"/>
      <c r="C40" s="1145" t="s">
        <v>534</v>
      </c>
      <c r="D40" s="1146"/>
      <c r="E40" s="1147"/>
      <c r="F40" s="36">
        <v>0</v>
      </c>
      <c r="G40" s="37">
        <v>0</v>
      </c>
      <c r="H40" s="37">
        <v>0</v>
      </c>
      <c r="I40" s="37">
        <v>0</v>
      </c>
      <c r="J40" s="38">
        <v>0.13</v>
      </c>
      <c r="K40" s="22"/>
      <c r="L40" s="22"/>
      <c r="M40" s="22"/>
      <c r="N40" s="22"/>
      <c r="O40" s="22"/>
      <c r="P40" s="22"/>
    </row>
    <row r="41" spans="1:16" ht="39" customHeight="1" x14ac:dyDescent="0.15">
      <c r="A41" s="22"/>
      <c r="B41" s="35"/>
      <c r="C41" s="1145" t="s">
        <v>535</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536</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537</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3410</v>
      </c>
      <c r="L45" s="60">
        <v>3249</v>
      </c>
      <c r="M45" s="60">
        <v>2998</v>
      </c>
      <c r="N45" s="60">
        <v>2728</v>
      </c>
      <c r="O45" s="61">
        <v>2513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2031</v>
      </c>
      <c r="L48" s="64">
        <v>1898</v>
      </c>
      <c r="M48" s="64">
        <v>1735</v>
      </c>
      <c r="N48" s="64">
        <v>1661</v>
      </c>
      <c r="O48" s="65">
        <v>1409</v>
      </c>
      <c r="P48" s="48"/>
      <c r="Q48" s="48"/>
      <c r="R48" s="48"/>
      <c r="S48" s="48"/>
      <c r="T48" s="48"/>
      <c r="U48" s="48"/>
    </row>
    <row r="49" spans="1:21" ht="30.75" customHeight="1" x14ac:dyDescent="0.15">
      <c r="A49" s="48"/>
      <c r="B49" s="1163"/>
      <c r="C49" s="1164"/>
      <c r="D49" s="62"/>
      <c r="E49" s="1155" t="s">
        <v>16</v>
      </c>
      <c r="F49" s="1155"/>
      <c r="G49" s="1155"/>
      <c r="H49" s="1155"/>
      <c r="I49" s="1155"/>
      <c r="J49" s="1156"/>
      <c r="K49" s="63">
        <v>82</v>
      </c>
      <c r="L49" s="64">
        <v>84</v>
      </c>
      <c r="M49" s="64">
        <v>85</v>
      </c>
      <c r="N49" s="64">
        <v>61</v>
      </c>
      <c r="O49" s="65">
        <v>52</v>
      </c>
      <c r="P49" s="48"/>
      <c r="Q49" s="48"/>
      <c r="R49" s="48"/>
      <c r="S49" s="48"/>
      <c r="T49" s="48"/>
      <c r="U49" s="48"/>
    </row>
    <row r="50" spans="1:21" ht="30.75" customHeight="1" x14ac:dyDescent="0.15">
      <c r="A50" s="48"/>
      <c r="B50" s="1163"/>
      <c r="C50" s="1164"/>
      <c r="D50" s="62"/>
      <c r="E50" s="1155" t="s">
        <v>17</v>
      </c>
      <c r="F50" s="1155"/>
      <c r="G50" s="1155"/>
      <c r="H50" s="1155"/>
      <c r="I50" s="1155"/>
      <c r="J50" s="1156"/>
      <c r="K50" s="63">
        <v>191</v>
      </c>
      <c r="L50" s="64">
        <v>106</v>
      </c>
      <c r="M50" s="64">
        <v>412</v>
      </c>
      <c r="N50" s="64">
        <v>92</v>
      </c>
      <c r="O50" s="65">
        <v>184</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5</v>
      </c>
      <c r="M51" s="64">
        <v>3</v>
      </c>
      <c r="N51" s="64">
        <v>4</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4640</v>
      </c>
      <c r="L52" s="64">
        <v>4731</v>
      </c>
      <c r="M52" s="64">
        <v>4414</v>
      </c>
      <c r="N52" s="64">
        <v>4362</v>
      </c>
      <c r="O52" s="65">
        <v>4528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1074</v>
      </c>
      <c r="L53" s="69">
        <v>611</v>
      </c>
      <c r="M53" s="69">
        <v>819</v>
      </c>
      <c r="N53" s="69">
        <v>184</v>
      </c>
      <c r="O53" s="70">
        <v>-369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1" t="s">
        <v>24</v>
      </c>
      <c r="C41" s="1182"/>
      <c r="D41" s="81"/>
      <c r="E41" s="1183" t="s">
        <v>25</v>
      </c>
      <c r="F41" s="1183"/>
      <c r="G41" s="1183"/>
      <c r="H41" s="1184"/>
      <c r="I41" s="82">
        <v>27491</v>
      </c>
      <c r="J41" s="83">
        <v>24867</v>
      </c>
      <c r="K41" s="83">
        <v>24080</v>
      </c>
      <c r="L41" s="83">
        <v>24009</v>
      </c>
      <c r="M41" s="84">
        <v>23139</v>
      </c>
    </row>
    <row r="42" spans="2:13" ht="27.75" customHeight="1" x14ac:dyDescent="0.15">
      <c r="B42" s="1171"/>
      <c r="C42" s="1172"/>
      <c r="D42" s="85"/>
      <c r="E42" s="1175" t="s">
        <v>26</v>
      </c>
      <c r="F42" s="1175"/>
      <c r="G42" s="1175"/>
      <c r="H42" s="1176"/>
      <c r="I42" s="86">
        <v>5233</v>
      </c>
      <c r="J42" s="87">
        <v>5059</v>
      </c>
      <c r="K42" s="87">
        <v>2188</v>
      </c>
      <c r="L42" s="87">
        <v>2050</v>
      </c>
      <c r="M42" s="88">
        <v>2146</v>
      </c>
    </row>
    <row r="43" spans="2:13" ht="27.75" customHeight="1" x14ac:dyDescent="0.15">
      <c r="B43" s="1171"/>
      <c r="C43" s="1172"/>
      <c r="D43" s="85"/>
      <c r="E43" s="1175" t="s">
        <v>27</v>
      </c>
      <c r="F43" s="1175"/>
      <c r="G43" s="1175"/>
      <c r="H43" s="1176"/>
      <c r="I43" s="86">
        <v>12119</v>
      </c>
      <c r="J43" s="87">
        <v>10800</v>
      </c>
      <c r="K43" s="87">
        <v>9551</v>
      </c>
      <c r="L43" s="87">
        <v>8396</v>
      </c>
      <c r="M43" s="88">
        <v>7227</v>
      </c>
    </row>
    <row r="44" spans="2:13" ht="27.75" customHeight="1" x14ac:dyDescent="0.15">
      <c r="B44" s="1171"/>
      <c r="C44" s="1172"/>
      <c r="D44" s="85"/>
      <c r="E44" s="1175" t="s">
        <v>28</v>
      </c>
      <c r="F44" s="1175"/>
      <c r="G44" s="1175"/>
      <c r="H44" s="1176"/>
      <c r="I44" s="86">
        <v>556</v>
      </c>
      <c r="J44" s="87">
        <v>464</v>
      </c>
      <c r="K44" s="87">
        <v>373</v>
      </c>
      <c r="L44" s="87">
        <v>317</v>
      </c>
      <c r="M44" s="88">
        <v>265</v>
      </c>
    </row>
    <row r="45" spans="2:13" ht="27.75" customHeight="1" x14ac:dyDescent="0.15">
      <c r="B45" s="1171"/>
      <c r="C45" s="1172"/>
      <c r="D45" s="85"/>
      <c r="E45" s="1175" t="s">
        <v>29</v>
      </c>
      <c r="F45" s="1175"/>
      <c r="G45" s="1175"/>
      <c r="H45" s="1176"/>
      <c r="I45" s="86">
        <v>6248</v>
      </c>
      <c r="J45" s="87">
        <v>6056</v>
      </c>
      <c r="K45" s="87">
        <v>5865</v>
      </c>
      <c r="L45" s="87">
        <v>5289</v>
      </c>
      <c r="M45" s="88">
        <v>5062</v>
      </c>
    </row>
    <row r="46" spans="2:13" ht="27.75" customHeight="1" x14ac:dyDescent="0.15">
      <c r="B46" s="1171"/>
      <c r="C46" s="1172"/>
      <c r="D46" s="85"/>
      <c r="E46" s="1175" t="s">
        <v>30</v>
      </c>
      <c r="F46" s="1175"/>
      <c r="G46" s="1175"/>
      <c r="H46" s="1176"/>
      <c r="I46" s="86" t="s">
        <v>478</v>
      </c>
      <c r="J46" s="87" t="s">
        <v>478</v>
      </c>
      <c r="K46" s="87" t="s">
        <v>478</v>
      </c>
      <c r="L46" s="87" t="s">
        <v>478</v>
      </c>
      <c r="M46" s="88" t="s">
        <v>478</v>
      </c>
    </row>
    <row r="47" spans="2:13" ht="27.75" customHeight="1" x14ac:dyDescent="0.15">
      <c r="B47" s="1171"/>
      <c r="C47" s="1172"/>
      <c r="D47" s="85"/>
      <c r="E47" s="1175" t="s">
        <v>31</v>
      </c>
      <c r="F47" s="1175"/>
      <c r="G47" s="1175"/>
      <c r="H47" s="1176"/>
      <c r="I47" s="86" t="s">
        <v>478</v>
      </c>
      <c r="J47" s="87" t="s">
        <v>478</v>
      </c>
      <c r="K47" s="87" t="s">
        <v>478</v>
      </c>
      <c r="L47" s="87" t="s">
        <v>478</v>
      </c>
      <c r="M47" s="88" t="s">
        <v>478</v>
      </c>
    </row>
    <row r="48" spans="2:13" ht="27.75" customHeight="1" x14ac:dyDescent="0.15">
      <c r="B48" s="1173"/>
      <c r="C48" s="1174"/>
      <c r="D48" s="85"/>
      <c r="E48" s="1175" t="s">
        <v>32</v>
      </c>
      <c r="F48" s="1175"/>
      <c r="G48" s="1175"/>
      <c r="H48" s="1176"/>
      <c r="I48" s="86" t="s">
        <v>478</v>
      </c>
      <c r="J48" s="87" t="s">
        <v>478</v>
      </c>
      <c r="K48" s="87" t="s">
        <v>478</v>
      </c>
      <c r="L48" s="87" t="s">
        <v>478</v>
      </c>
      <c r="M48" s="88" t="s">
        <v>478</v>
      </c>
    </row>
    <row r="49" spans="2:13" ht="27.75" customHeight="1" x14ac:dyDescent="0.15">
      <c r="B49" s="1169" t="s">
        <v>33</v>
      </c>
      <c r="C49" s="1170"/>
      <c r="D49" s="89"/>
      <c r="E49" s="1175" t="s">
        <v>34</v>
      </c>
      <c r="F49" s="1175"/>
      <c r="G49" s="1175"/>
      <c r="H49" s="1176"/>
      <c r="I49" s="86">
        <v>1532</v>
      </c>
      <c r="J49" s="87">
        <v>3048</v>
      </c>
      <c r="K49" s="87">
        <v>981</v>
      </c>
      <c r="L49" s="87">
        <v>3299</v>
      </c>
      <c r="M49" s="88">
        <v>4239</v>
      </c>
    </row>
    <row r="50" spans="2:13" ht="27.75" customHeight="1" x14ac:dyDescent="0.15">
      <c r="B50" s="1171"/>
      <c r="C50" s="1172"/>
      <c r="D50" s="85"/>
      <c r="E50" s="1175" t="s">
        <v>35</v>
      </c>
      <c r="F50" s="1175"/>
      <c r="G50" s="1175"/>
      <c r="H50" s="1176"/>
      <c r="I50" s="86">
        <v>14985</v>
      </c>
      <c r="J50" s="87">
        <v>14333</v>
      </c>
      <c r="K50" s="87">
        <v>13652</v>
      </c>
      <c r="L50" s="87">
        <v>15861</v>
      </c>
      <c r="M50" s="88">
        <v>15495</v>
      </c>
    </row>
    <row r="51" spans="2:13" ht="27.75" customHeight="1" x14ac:dyDescent="0.15">
      <c r="B51" s="1173"/>
      <c r="C51" s="1174"/>
      <c r="D51" s="85"/>
      <c r="E51" s="1175" t="s">
        <v>36</v>
      </c>
      <c r="F51" s="1175"/>
      <c r="G51" s="1175"/>
      <c r="H51" s="1176"/>
      <c r="I51" s="86">
        <v>25961</v>
      </c>
      <c r="J51" s="87">
        <v>24761</v>
      </c>
      <c r="K51" s="87">
        <v>23599</v>
      </c>
      <c r="L51" s="87">
        <v>22552</v>
      </c>
      <c r="M51" s="88">
        <v>20914</v>
      </c>
    </row>
    <row r="52" spans="2:13" ht="27.75" customHeight="1" thickBot="1" x14ac:dyDescent="0.2">
      <c r="B52" s="1177" t="s">
        <v>21</v>
      </c>
      <c r="C52" s="1178"/>
      <c r="D52" s="90"/>
      <c r="E52" s="1179" t="s">
        <v>37</v>
      </c>
      <c r="F52" s="1179"/>
      <c r="G52" s="1179"/>
      <c r="H52" s="1180"/>
      <c r="I52" s="91">
        <v>9170</v>
      </c>
      <c r="J52" s="92">
        <v>5102</v>
      </c>
      <c r="K52" s="92">
        <v>3825</v>
      </c>
      <c r="L52" s="92">
        <v>-1652</v>
      </c>
      <c r="M52" s="93">
        <v>-2808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47774</v>
      </c>
      <c r="E3" s="116"/>
      <c r="F3" s="117">
        <v>35965</v>
      </c>
      <c r="G3" s="118"/>
      <c r="H3" s="119"/>
    </row>
    <row r="4" spans="1:8" x14ac:dyDescent="0.15">
      <c r="A4" s="120"/>
      <c r="B4" s="121"/>
      <c r="C4" s="122"/>
      <c r="D4" s="123">
        <v>27386</v>
      </c>
      <c r="E4" s="124"/>
      <c r="F4" s="125">
        <v>20136</v>
      </c>
      <c r="G4" s="126"/>
      <c r="H4" s="127"/>
    </row>
    <row r="5" spans="1:8" x14ac:dyDescent="0.15">
      <c r="A5" s="108" t="s">
        <v>511</v>
      </c>
      <c r="B5" s="113"/>
      <c r="C5" s="114"/>
      <c r="D5" s="115">
        <v>34900</v>
      </c>
      <c r="E5" s="116"/>
      <c r="F5" s="117">
        <v>41433</v>
      </c>
      <c r="G5" s="118"/>
      <c r="H5" s="119"/>
    </row>
    <row r="6" spans="1:8" x14ac:dyDescent="0.15">
      <c r="A6" s="120"/>
      <c r="B6" s="121"/>
      <c r="C6" s="122"/>
      <c r="D6" s="123">
        <v>8637</v>
      </c>
      <c r="E6" s="124"/>
      <c r="F6" s="125">
        <v>22351</v>
      </c>
      <c r="G6" s="126"/>
      <c r="H6" s="127"/>
    </row>
    <row r="7" spans="1:8" x14ac:dyDescent="0.15">
      <c r="A7" s="108" t="s">
        <v>512</v>
      </c>
      <c r="B7" s="113"/>
      <c r="C7" s="114"/>
      <c r="D7" s="115">
        <v>74480</v>
      </c>
      <c r="E7" s="116"/>
      <c r="F7" s="117">
        <v>43493</v>
      </c>
      <c r="G7" s="118"/>
      <c r="H7" s="119"/>
    </row>
    <row r="8" spans="1:8" x14ac:dyDescent="0.15">
      <c r="A8" s="120"/>
      <c r="B8" s="121"/>
      <c r="C8" s="122"/>
      <c r="D8" s="123">
        <v>41103</v>
      </c>
      <c r="E8" s="124"/>
      <c r="F8" s="125">
        <v>23254</v>
      </c>
      <c r="G8" s="126"/>
      <c r="H8" s="127"/>
    </row>
    <row r="9" spans="1:8" x14ac:dyDescent="0.15">
      <c r="A9" s="108" t="s">
        <v>513</v>
      </c>
      <c r="B9" s="113"/>
      <c r="C9" s="114"/>
      <c r="D9" s="115">
        <v>43059</v>
      </c>
      <c r="E9" s="116"/>
      <c r="F9" s="117">
        <v>50840</v>
      </c>
      <c r="G9" s="118"/>
      <c r="H9" s="119"/>
    </row>
    <row r="10" spans="1:8" x14ac:dyDescent="0.15">
      <c r="A10" s="120"/>
      <c r="B10" s="121"/>
      <c r="C10" s="122"/>
      <c r="D10" s="123">
        <v>24922</v>
      </c>
      <c r="E10" s="124"/>
      <c r="F10" s="125">
        <v>25367</v>
      </c>
      <c r="G10" s="126"/>
      <c r="H10" s="127"/>
    </row>
    <row r="11" spans="1:8" x14ac:dyDescent="0.15">
      <c r="A11" s="108" t="s">
        <v>514</v>
      </c>
      <c r="B11" s="113"/>
      <c r="C11" s="114"/>
      <c r="D11" s="115">
        <v>24393</v>
      </c>
      <c r="E11" s="116"/>
      <c r="F11" s="117">
        <v>53605</v>
      </c>
      <c r="G11" s="118"/>
      <c r="H11" s="119"/>
    </row>
    <row r="12" spans="1:8" x14ac:dyDescent="0.15">
      <c r="A12" s="120"/>
      <c r="B12" s="121"/>
      <c r="C12" s="128"/>
      <c r="D12" s="123">
        <v>16201</v>
      </c>
      <c r="E12" s="124"/>
      <c r="F12" s="125">
        <v>28343</v>
      </c>
      <c r="G12" s="126"/>
      <c r="H12" s="127"/>
    </row>
    <row r="13" spans="1:8" x14ac:dyDescent="0.15">
      <c r="A13" s="108"/>
      <c r="B13" s="113"/>
      <c r="C13" s="129"/>
      <c r="D13" s="130">
        <v>44921</v>
      </c>
      <c r="E13" s="131"/>
      <c r="F13" s="132">
        <v>45067</v>
      </c>
      <c r="G13" s="133"/>
      <c r="H13" s="119"/>
    </row>
    <row r="14" spans="1:8" x14ac:dyDescent="0.15">
      <c r="A14" s="120"/>
      <c r="B14" s="121"/>
      <c r="C14" s="122"/>
      <c r="D14" s="123">
        <v>23650</v>
      </c>
      <c r="E14" s="124"/>
      <c r="F14" s="125">
        <v>23890</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3.66</v>
      </c>
      <c r="C19" s="134">
        <f>ROUND(VALUE(SUBSTITUTE(実質収支比率等に係る経年分析!G$48,"▲","-")),2)</f>
        <v>3.06</v>
      </c>
      <c r="D19" s="134">
        <f>ROUND(VALUE(SUBSTITUTE(実質収支比率等に係る経年分析!H$48,"▲","-")),2)</f>
        <v>3.08</v>
      </c>
      <c r="E19" s="134">
        <f>ROUND(VALUE(SUBSTITUTE(実質収支比率等に係る経年分析!I$48,"▲","-")),2)</f>
        <v>5.56</v>
      </c>
      <c r="F19" s="134">
        <f>ROUND(VALUE(SUBSTITUTE(実質収支比率等に係る経年分析!J$48,"▲","-")),2)</f>
        <v>5.17</v>
      </c>
    </row>
    <row r="20" spans="1:11" x14ac:dyDescent="0.15">
      <c r="A20" s="134" t="s">
        <v>42</v>
      </c>
      <c r="B20" s="134">
        <f>ROUND(VALUE(SUBSTITUTE(実質収支比率等に係る経年分析!F$47,"▲","-")),2)</f>
        <v>3.18</v>
      </c>
      <c r="C20" s="134">
        <f>ROUND(VALUE(SUBSTITUTE(実質収支比率等に係る経年分析!G$47,"▲","-")),2)</f>
        <v>8.76</v>
      </c>
      <c r="D20" s="134">
        <f>ROUND(VALUE(SUBSTITUTE(実質収支比率等に係る経年分析!H$47,"▲","-")),2)</f>
        <v>9.26</v>
      </c>
      <c r="E20" s="134">
        <f>ROUND(VALUE(SUBSTITUTE(実質収支比率等に係る経年分析!I$47,"▲","-")),2)</f>
        <v>7.91</v>
      </c>
      <c r="F20" s="134">
        <f>ROUND(VALUE(SUBSTITUTE(実質収支比率等に係る経年分析!J$47,"▲","-")),2)</f>
        <v>10.93</v>
      </c>
    </row>
    <row r="21" spans="1:11" x14ac:dyDescent="0.15">
      <c r="A21" s="134" t="s">
        <v>43</v>
      </c>
      <c r="B21" s="134">
        <f>IF(ISNUMBER(VALUE(SUBSTITUTE(実質収支比率等に係る経年分析!F$49,"▲","-"))),ROUND(VALUE(SUBSTITUTE(実質収支比率等に係る経年分析!F$49,"▲","-")),2),NA())</f>
        <v>-7.07</v>
      </c>
      <c r="C21" s="134">
        <f>IF(ISNUMBER(VALUE(SUBSTITUTE(実質収支比率等に係る経年分析!G$49,"▲","-"))),ROUND(VALUE(SUBSTITUTE(実質収支比率等に係る経年分析!G$49,"▲","-")),2),NA())</f>
        <v>5.0599999999999996</v>
      </c>
      <c r="D21" s="134">
        <f>IF(ISNUMBER(VALUE(SUBSTITUTE(実質収支比率等に係る経年分析!H$49,"▲","-"))),ROUND(VALUE(SUBSTITUTE(実質収支比率等に係る経年分析!H$49,"▲","-")),2),NA())</f>
        <v>0.43</v>
      </c>
      <c r="E21" s="134">
        <f>IF(ISNUMBER(VALUE(SUBSTITUTE(実質収支比率等に係る経年分析!I$49,"▲","-"))),ROUND(VALUE(SUBSTITUTE(実質収支比率等に係る経年分析!I$49,"▲","-")),2),NA())</f>
        <v>1.22</v>
      </c>
      <c r="F21" s="134">
        <f>IF(ISNUMBER(VALUE(SUBSTITUTE(実質収支比率等に係る経年分析!J$49,"▲","-"))),ROUND(VALUE(SUBSTITUTE(実質収支比率等に係る経年分析!J$49,"▲","-")),2),NA())</f>
        <v>2.63</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国分寺都市計画事業国分寺駅北口地区第一種市街地再開発事業特別会計（普通会計）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介護保険(保険事業勘定)特別会計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5.04</v>
      </c>
    </row>
    <row r="35" spans="1:16" x14ac:dyDescent="0.15">
      <c r="A35" s="135" t="str">
        <f>IF(連結実質赤字比率に係る赤字・黒字の構成分析!C$35="",NA(),連結実質赤字比率に係る赤字・黒字の構成分析!C$35)</f>
        <v>国分寺都市計画事業国分寺駅北口地区第一種市街地再開発事業特別会計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53.28</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1.48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3.08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2.4500000000000002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2.2599999999999998</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4640</v>
      </c>
      <c r="E42" s="136"/>
      <c r="F42" s="136"/>
      <c r="G42" s="136">
        <f>'実質公債費比率（分子）の構造'!L$52</f>
        <v>4731</v>
      </c>
      <c r="H42" s="136"/>
      <c r="I42" s="136"/>
      <c r="J42" s="136">
        <f>'実質公債費比率（分子）の構造'!M$52</f>
        <v>4414</v>
      </c>
      <c r="K42" s="136"/>
      <c r="L42" s="136"/>
      <c r="M42" s="136">
        <f>'実質公債費比率（分子）の構造'!N$52</f>
        <v>4362</v>
      </c>
      <c r="N42" s="136"/>
      <c r="O42" s="136"/>
      <c r="P42" s="136">
        <f>'実質公債費比率（分子）の構造'!O$52</f>
        <v>4528</v>
      </c>
    </row>
    <row r="43" spans="1:16" x14ac:dyDescent="0.15">
      <c r="A43" s="136" t="s">
        <v>51</v>
      </c>
      <c r="B43" s="136">
        <f>'実質公債費比率（分子）の構造'!K$51</f>
        <v>0</v>
      </c>
      <c r="C43" s="136"/>
      <c r="D43" s="136"/>
      <c r="E43" s="136">
        <f>'実質公債費比率（分子）の構造'!L$51</f>
        <v>5</v>
      </c>
      <c r="F43" s="136"/>
      <c r="G43" s="136"/>
      <c r="H43" s="136">
        <f>'実質公債費比率（分子）の構造'!M$51</f>
        <v>3</v>
      </c>
      <c r="I43" s="136"/>
      <c r="J43" s="136"/>
      <c r="K43" s="136">
        <f>'実質公債費比率（分子）の構造'!N$51</f>
        <v>4</v>
      </c>
      <c r="L43" s="136"/>
      <c r="M43" s="136"/>
      <c r="N43" s="136">
        <f>'実質公債費比率（分子）の構造'!O$51</f>
        <v>1</v>
      </c>
      <c r="O43" s="136"/>
      <c r="P43" s="136"/>
    </row>
    <row r="44" spans="1:16" x14ac:dyDescent="0.15">
      <c r="A44" s="136" t="s">
        <v>52</v>
      </c>
      <c r="B44" s="136">
        <f>'実質公債費比率（分子）の構造'!K$50</f>
        <v>191</v>
      </c>
      <c r="C44" s="136"/>
      <c r="D44" s="136"/>
      <c r="E44" s="136">
        <f>'実質公債費比率（分子）の構造'!L$50</f>
        <v>106</v>
      </c>
      <c r="F44" s="136"/>
      <c r="G44" s="136"/>
      <c r="H44" s="136">
        <f>'実質公債費比率（分子）の構造'!M$50</f>
        <v>412</v>
      </c>
      <c r="I44" s="136"/>
      <c r="J44" s="136"/>
      <c r="K44" s="136">
        <f>'実質公債費比率（分子）の構造'!N$50</f>
        <v>92</v>
      </c>
      <c r="L44" s="136"/>
      <c r="M44" s="136"/>
      <c r="N44" s="136">
        <f>'実質公債費比率（分子）の構造'!O$50</f>
        <v>184</v>
      </c>
      <c r="O44" s="136"/>
      <c r="P44" s="136"/>
    </row>
    <row r="45" spans="1:16" x14ac:dyDescent="0.15">
      <c r="A45" s="136" t="s">
        <v>53</v>
      </c>
      <c r="B45" s="136">
        <f>'実質公債費比率（分子）の構造'!K$49</f>
        <v>82</v>
      </c>
      <c r="C45" s="136"/>
      <c r="D45" s="136"/>
      <c r="E45" s="136">
        <f>'実質公債費比率（分子）の構造'!L$49</f>
        <v>84</v>
      </c>
      <c r="F45" s="136"/>
      <c r="G45" s="136"/>
      <c r="H45" s="136">
        <f>'実質公債費比率（分子）の構造'!M$49</f>
        <v>85</v>
      </c>
      <c r="I45" s="136"/>
      <c r="J45" s="136"/>
      <c r="K45" s="136">
        <f>'実質公債費比率（分子）の構造'!N$49</f>
        <v>61</v>
      </c>
      <c r="L45" s="136"/>
      <c r="M45" s="136"/>
      <c r="N45" s="136">
        <f>'実質公債費比率（分子）の構造'!O$49</f>
        <v>52</v>
      </c>
      <c r="O45" s="136"/>
      <c r="P45" s="136"/>
    </row>
    <row r="46" spans="1:16" x14ac:dyDescent="0.15">
      <c r="A46" s="136" t="s">
        <v>54</v>
      </c>
      <c r="B46" s="136">
        <f>'実質公債費比率（分子）の構造'!K$48</f>
        <v>2031</v>
      </c>
      <c r="C46" s="136"/>
      <c r="D46" s="136"/>
      <c r="E46" s="136">
        <f>'実質公債費比率（分子）の構造'!L$48</f>
        <v>1898</v>
      </c>
      <c r="F46" s="136"/>
      <c r="G46" s="136"/>
      <c r="H46" s="136">
        <f>'実質公債費比率（分子）の構造'!M$48</f>
        <v>1735</v>
      </c>
      <c r="I46" s="136"/>
      <c r="J46" s="136"/>
      <c r="K46" s="136">
        <f>'実質公債費比率（分子）の構造'!N$48</f>
        <v>1661</v>
      </c>
      <c r="L46" s="136"/>
      <c r="M46" s="136"/>
      <c r="N46" s="136">
        <f>'実質公債費比率（分子）の構造'!O$48</f>
        <v>1409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3410</v>
      </c>
      <c r="C49" s="136"/>
      <c r="D49" s="136"/>
      <c r="E49" s="136">
        <f>'実質公債費比率（分子）の構造'!L$45</f>
        <v>3249</v>
      </c>
      <c r="F49" s="136"/>
      <c r="G49" s="136"/>
      <c r="H49" s="136">
        <f>'実質公債費比率（分子）の構造'!M$45</f>
        <v>2998</v>
      </c>
      <c r="I49" s="136"/>
      <c r="J49" s="136"/>
      <c r="K49" s="136">
        <f>'実質公債費比率（分子）の構造'!N$45</f>
        <v>2728</v>
      </c>
      <c r="L49" s="136"/>
      <c r="M49" s="136"/>
      <c r="N49" s="136">
        <f>'実質公債費比率（分子）の構造'!O$45</f>
        <v>2513</v>
      </c>
      <c r="O49" s="136"/>
      <c r="P49" s="136"/>
    </row>
    <row r="50" spans="1:16" x14ac:dyDescent="0.15">
      <c r="A50" s="136" t="s">
        <v>58</v>
      </c>
      <c r="B50" s="136" t="e">
        <f>NA()</f>
        <v>#N/A</v>
      </c>
      <c r="C50" s="136">
        <f>IF(ISNUMBER('実質公債費比率（分子）の構造'!K$53),'実質公債費比率（分子）の構造'!K$53,NA())</f>
        <v>1074</v>
      </c>
      <c r="D50" s="136" t="e">
        <f>NA()</f>
        <v>#N/A</v>
      </c>
      <c r="E50" s="136" t="e">
        <f>NA()</f>
        <v>#N/A</v>
      </c>
      <c r="F50" s="136">
        <f>IF(ISNUMBER('実質公債費比率（分子）の構造'!L$53),'実質公債費比率（分子）の構造'!L$53,NA())</f>
        <v>611</v>
      </c>
      <c r="G50" s="136" t="e">
        <f>NA()</f>
        <v>#N/A</v>
      </c>
      <c r="H50" s="136" t="e">
        <f>NA()</f>
        <v>#N/A</v>
      </c>
      <c r="I50" s="136">
        <f>IF(ISNUMBER('実質公債費比率（分子）の構造'!M$53),'実質公債費比率（分子）の構造'!M$53,NA())</f>
        <v>819</v>
      </c>
      <c r="J50" s="136" t="e">
        <f>NA()</f>
        <v>#N/A</v>
      </c>
      <c r="K50" s="136" t="e">
        <f>NA()</f>
        <v>#N/A</v>
      </c>
      <c r="L50" s="136">
        <f>IF(ISNUMBER('実質公債費比率（分子）の構造'!N$53),'実質公債費比率（分子）の構造'!N$53,NA())</f>
        <v>184</v>
      </c>
      <c r="M50" s="136" t="e">
        <f>NA()</f>
        <v>#N/A</v>
      </c>
      <c r="N50" s="136" t="e">
        <f>NA()</f>
        <v>#N/A</v>
      </c>
      <c r="O50" s="136">
        <f>IF(ISNUMBER('実質公債費比率（分子）の構造'!O$53),'実質公債費比率（分子）の構造'!O$53,NA())</f>
        <v>-369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25961</v>
      </c>
      <c r="E56" s="135"/>
      <c r="F56" s="135"/>
      <c r="G56" s="135">
        <f>'将来負担比率（分子）の構造'!J$51</f>
        <v>24761</v>
      </c>
      <c r="H56" s="135"/>
      <c r="I56" s="135"/>
      <c r="J56" s="135">
        <f>'将来負担比率（分子）の構造'!K$51</f>
        <v>23599</v>
      </c>
      <c r="K56" s="135"/>
      <c r="L56" s="135"/>
      <c r="M56" s="135">
        <f>'将来負担比率（分子）の構造'!L$51</f>
        <v>22552</v>
      </c>
      <c r="N56" s="135"/>
      <c r="O56" s="135"/>
      <c r="P56" s="135">
        <f>'将来負担比率（分子）の構造'!M$51</f>
        <v>20914</v>
      </c>
    </row>
    <row r="57" spans="1:16" x14ac:dyDescent="0.15">
      <c r="A57" s="135" t="s">
        <v>35</v>
      </c>
      <c r="B57" s="135"/>
      <c r="C57" s="135"/>
      <c r="D57" s="135">
        <f>'将来負担比率（分子）の構造'!I$50</f>
        <v>14985</v>
      </c>
      <c r="E57" s="135"/>
      <c r="F57" s="135"/>
      <c r="G57" s="135">
        <f>'将来負担比率（分子）の構造'!J$50</f>
        <v>14333</v>
      </c>
      <c r="H57" s="135"/>
      <c r="I57" s="135"/>
      <c r="J57" s="135">
        <f>'将来負担比率（分子）の構造'!K$50</f>
        <v>13652</v>
      </c>
      <c r="K57" s="135"/>
      <c r="L57" s="135"/>
      <c r="M57" s="135">
        <f>'将来負担比率（分子）の構造'!L$50</f>
        <v>15861</v>
      </c>
      <c r="N57" s="135"/>
      <c r="O57" s="135"/>
      <c r="P57" s="135">
        <f>'将来負担比率（分子）の構造'!M$50</f>
        <v>15495</v>
      </c>
    </row>
    <row r="58" spans="1:16" x14ac:dyDescent="0.15">
      <c r="A58" s="135" t="s">
        <v>34</v>
      </c>
      <c r="B58" s="135"/>
      <c r="C58" s="135"/>
      <c r="D58" s="135">
        <f>'将来負担比率（分子）の構造'!I$49</f>
        <v>1532</v>
      </c>
      <c r="E58" s="135"/>
      <c r="F58" s="135"/>
      <c r="G58" s="135">
        <f>'将来負担比率（分子）の構造'!J$49</f>
        <v>3048</v>
      </c>
      <c r="H58" s="135"/>
      <c r="I58" s="135"/>
      <c r="J58" s="135">
        <f>'将来負担比率（分子）の構造'!K$49</f>
        <v>981</v>
      </c>
      <c r="K58" s="135"/>
      <c r="L58" s="135"/>
      <c r="M58" s="135">
        <f>'将来負担比率（分子）の構造'!L$49</f>
        <v>3299</v>
      </c>
      <c r="N58" s="135"/>
      <c r="O58" s="135"/>
      <c r="P58" s="135">
        <f>'将来負担比率（分子）の構造'!M$49</f>
        <v>4239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6248</v>
      </c>
      <c r="C62" s="135"/>
      <c r="D62" s="135"/>
      <c r="E62" s="135">
        <f>'将来負担比率（分子）の構造'!J$45</f>
        <v>6056</v>
      </c>
      <c r="F62" s="135"/>
      <c r="G62" s="135"/>
      <c r="H62" s="135">
        <f>'将来負担比率（分子）の構造'!K$45</f>
        <v>5865</v>
      </c>
      <c r="I62" s="135"/>
      <c r="J62" s="135"/>
      <c r="K62" s="135">
        <f>'将来負担比率（分子）の構造'!L$45</f>
        <v>5289</v>
      </c>
      <c r="L62" s="135"/>
      <c r="M62" s="135"/>
      <c r="N62" s="135">
        <f>'将来負担比率（分子）の構造'!M$45</f>
        <v>5062</v>
      </c>
      <c r="O62" s="135"/>
      <c r="P62" s="135"/>
    </row>
    <row r="63" spans="1:16" x14ac:dyDescent="0.15">
      <c r="A63" s="135" t="s">
        <v>28</v>
      </c>
      <c r="B63" s="135">
        <f>'将来負担比率（分子）の構造'!I$44</f>
        <v>556</v>
      </c>
      <c r="C63" s="135"/>
      <c r="D63" s="135"/>
      <c r="E63" s="135">
        <f>'将来負担比率（分子）の構造'!J$44</f>
        <v>464</v>
      </c>
      <c r="F63" s="135"/>
      <c r="G63" s="135"/>
      <c r="H63" s="135">
        <f>'将来負担比率（分子）の構造'!K$44</f>
        <v>373</v>
      </c>
      <c r="I63" s="135"/>
      <c r="J63" s="135"/>
      <c r="K63" s="135">
        <f>'将来負担比率（分子）の構造'!L$44</f>
        <v>317</v>
      </c>
      <c r="L63" s="135"/>
      <c r="M63" s="135"/>
      <c r="N63" s="135">
        <f>'将来負担比率（分子）の構造'!M$44</f>
        <v>265</v>
      </c>
      <c r="O63" s="135"/>
      <c r="P63" s="135"/>
    </row>
    <row r="64" spans="1:16" x14ac:dyDescent="0.15">
      <c r="A64" s="135" t="s">
        <v>27</v>
      </c>
      <c r="B64" s="135">
        <f>'将来負担比率（分子）の構造'!I$43</f>
        <v>12119</v>
      </c>
      <c r="C64" s="135"/>
      <c r="D64" s="135"/>
      <c r="E64" s="135">
        <f>'将来負担比率（分子）の構造'!J$43</f>
        <v>10800</v>
      </c>
      <c r="F64" s="135"/>
      <c r="G64" s="135"/>
      <c r="H64" s="135">
        <f>'将来負担比率（分子）の構造'!K$43</f>
        <v>9551</v>
      </c>
      <c r="I64" s="135"/>
      <c r="J64" s="135"/>
      <c r="K64" s="135">
        <f>'将来負担比率（分子）の構造'!L$43</f>
        <v>8396</v>
      </c>
      <c r="L64" s="135"/>
      <c r="M64" s="135"/>
      <c r="N64" s="135">
        <f>'将来負担比率（分子）の構造'!M$43</f>
        <v>7227</v>
      </c>
      <c r="O64" s="135"/>
      <c r="P64" s="135"/>
    </row>
    <row r="65" spans="1:16" x14ac:dyDescent="0.15">
      <c r="A65" s="135" t="s">
        <v>26</v>
      </c>
      <c r="B65" s="135">
        <f>'将来負担比率（分子）の構造'!I$42</f>
        <v>5233</v>
      </c>
      <c r="C65" s="135"/>
      <c r="D65" s="135"/>
      <c r="E65" s="135">
        <f>'将来負担比率（分子）の構造'!J$42</f>
        <v>5059</v>
      </c>
      <c r="F65" s="135"/>
      <c r="G65" s="135"/>
      <c r="H65" s="135">
        <f>'将来負担比率（分子）の構造'!K$42</f>
        <v>2188</v>
      </c>
      <c r="I65" s="135"/>
      <c r="J65" s="135"/>
      <c r="K65" s="135">
        <f>'将来負担比率（分子）の構造'!L$42</f>
        <v>2050</v>
      </c>
      <c r="L65" s="135"/>
      <c r="M65" s="135"/>
      <c r="N65" s="135">
        <f>'将来負担比率（分子）の構造'!M$42</f>
        <v>2146</v>
      </c>
      <c r="O65" s="135"/>
      <c r="P65" s="135"/>
    </row>
    <row r="66" spans="1:16" x14ac:dyDescent="0.15">
      <c r="A66" s="135" t="s">
        <v>25</v>
      </c>
      <c r="B66" s="135">
        <f>'将来負担比率（分子）の構造'!I$41</f>
        <v>27491</v>
      </c>
      <c r="C66" s="135"/>
      <c r="D66" s="135"/>
      <c r="E66" s="135">
        <f>'将来負担比率（分子）の構造'!J$41</f>
        <v>24867</v>
      </c>
      <c r="F66" s="135"/>
      <c r="G66" s="135"/>
      <c r="H66" s="135">
        <f>'将来負担比率（分子）の構造'!K$41</f>
        <v>24080</v>
      </c>
      <c r="I66" s="135"/>
      <c r="J66" s="135"/>
      <c r="K66" s="135">
        <f>'将来負担比率（分子）の構造'!L$41</f>
        <v>24009</v>
      </c>
      <c r="L66" s="135"/>
      <c r="M66" s="135"/>
      <c r="N66" s="135">
        <f>'将来負担比率（分子）の構造'!M$41</f>
        <v>23139</v>
      </c>
      <c r="O66" s="135"/>
      <c r="P66" s="135"/>
    </row>
    <row r="67" spans="1:16" x14ac:dyDescent="0.15">
      <c r="A67" s="135" t="s">
        <v>62</v>
      </c>
      <c r="B67" s="135" t="e">
        <f>NA()</f>
        <v>#N/A</v>
      </c>
      <c r="C67" s="135">
        <f>IF(ISNUMBER('将来負担比率（分子）の構造'!I$52), IF('将来負担比率（分子）の構造'!I$52 &lt; 0, 0, '将来負担比率（分子）の構造'!I$52), NA())</f>
        <v>9170</v>
      </c>
      <c r="D67" s="135" t="e">
        <f>NA()</f>
        <v>#N/A</v>
      </c>
      <c r="E67" s="135" t="e">
        <f>NA()</f>
        <v>#N/A</v>
      </c>
      <c r="F67" s="135">
        <f>IF(ISNUMBER('将来負担比率（分子）の構造'!J$52), IF('将来負担比率（分子）の構造'!J$52 &lt; 0, 0, '将来負担比率（分子）の構造'!J$52), NA())</f>
        <v>5102</v>
      </c>
      <c r="G67" s="135" t="e">
        <f>NA()</f>
        <v>#N/A</v>
      </c>
      <c r="H67" s="135" t="e">
        <f>NA()</f>
        <v>#N/A</v>
      </c>
      <c r="I67" s="135">
        <f>IF(ISNUMBER('将来負担比率（分子）の構造'!K$52), IF('将来負担比率（分子）の構造'!K$52 &lt; 0, 0, '将来負担比率（分子）の構造'!K$52), NA())</f>
        <v>3825</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国分寺市</cp:lastModifiedBy>
  <cp:lastPrinted>2016-04-27T04:57:13Z</cp:lastPrinted>
  <dcterms:created xsi:type="dcterms:W3CDTF">2016-02-15T01:08:36Z</dcterms:created>
  <dcterms:modified xsi:type="dcterms:W3CDTF">2020-03-26T02:20:59Z</dcterms:modified>
  <cp:category/>
</cp:coreProperties>
</file>