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okubunji.sinnaibu.local\35福祉部\高齢福祉課\作業用フォルダ\計画・事業推進係\介護人材確保・定着・育成\CMに対する研修費助成\05 様式\070227 改定版★\"/>
    </mc:Choice>
  </mc:AlternateContent>
  <xr:revisionPtr revIDLastSave="0" documentId="13_ncr:1_{2E66B4C1-49A6-42D6-A00B-D942B035754D}" xr6:coauthVersionLast="47" xr6:coauthVersionMax="47" xr10:uidLastSave="{00000000-0000-0000-0000-000000000000}"/>
  <bookViews>
    <workbookView xWindow="470" yWindow="90" windowWidth="16290" windowHeight="10240" xr2:uid="{00000000-000D-0000-FFFF-FFFF00000000}"/>
  </bookViews>
  <sheets>
    <sheet name="第４条関係様式_対象職員一覧" sheetId="4" r:id="rId1"/>
  </sheets>
  <definedNames>
    <definedName name="_xlnm.Print_Area" localSheetId="0">第４条関係様式_対象職員一覧!$A$1:$M$34</definedName>
    <definedName name="図１">#REF!</definedName>
    <definedName name="図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4" l="1"/>
  <c r="K33" i="4" s="1"/>
  <c r="L33" i="4" s="1"/>
  <c r="I32" i="4"/>
  <c r="K32" i="4" s="1"/>
  <c r="L32" i="4" s="1"/>
  <c r="I31" i="4"/>
  <c r="K31" i="4" s="1"/>
  <c r="L31" i="4" s="1"/>
  <c r="K30" i="4"/>
  <c r="L30" i="4" s="1"/>
  <c r="I30" i="4"/>
  <c r="I29" i="4"/>
  <c r="K29" i="4" s="1"/>
  <c r="L29" i="4" s="1"/>
  <c r="I28" i="4"/>
  <c r="K28" i="4" s="1"/>
  <c r="L28" i="4" s="1"/>
  <c r="I27" i="4"/>
  <c r="K27" i="4" s="1"/>
  <c r="L27" i="4" s="1"/>
  <c r="I26" i="4"/>
  <c r="K26" i="4" s="1"/>
  <c r="L26" i="4" s="1"/>
  <c r="I25" i="4"/>
  <c r="K25" i="4" s="1"/>
  <c r="L25" i="4" s="1"/>
  <c r="I24" i="4"/>
  <c r="K24" i="4" s="1"/>
  <c r="L24" i="4" s="1"/>
  <c r="I23" i="4"/>
  <c r="K23" i="4" s="1"/>
  <c r="L23" i="4" s="1"/>
  <c r="I22" i="4"/>
  <c r="K22" i="4" s="1"/>
  <c r="L22" i="4" s="1"/>
  <c r="I21" i="4"/>
  <c r="K21" i="4" s="1"/>
  <c r="L21" i="4" s="1"/>
  <c r="I20" i="4"/>
  <c r="K20" i="4" s="1"/>
  <c r="L20" i="4" s="1"/>
  <c r="I19" i="4"/>
  <c r="K19" i="4" s="1"/>
  <c r="L19" i="4" s="1"/>
  <c r="I18" i="4"/>
  <c r="K18" i="4" s="1"/>
  <c r="L18" i="4" s="1"/>
  <c r="I17" i="4"/>
  <c r="K17" i="4" s="1"/>
  <c r="L17" i="4" s="1"/>
  <c r="I16" i="4"/>
  <c r="K16" i="4" s="1"/>
  <c r="L16" i="4" s="1"/>
  <c r="I15" i="4"/>
  <c r="K15" i="4" s="1"/>
  <c r="L15" i="4" s="1"/>
  <c r="I14" i="4"/>
  <c r="K14" i="4" s="1"/>
  <c r="L14" i="4" s="1"/>
  <c r="L11" i="4" l="1"/>
  <c r="I9" i="4" s="1"/>
  <c r="L9" i="4" s="1"/>
</calcChain>
</file>

<file path=xl/sharedStrings.xml><?xml version="1.0" encoding="utf-8"?>
<sst xmlns="http://schemas.openxmlformats.org/spreadsheetml/2006/main" count="87" uniqueCount="87">
  <si>
    <t>備考</t>
    <rPh sb="0" eb="2">
      <t>ビコウ</t>
    </rPh>
    <phoneticPr fontId="1"/>
  </si>
  <si>
    <t>介護支援専門員法定研修受講者氏名</t>
    <rPh sb="2" eb="4">
      <t>シエン</t>
    </rPh>
    <rPh sb="4" eb="7">
      <t>センモンイン</t>
    </rPh>
    <rPh sb="7" eb="9">
      <t>ホウテイ</t>
    </rPh>
    <phoneticPr fontId="1"/>
  </si>
  <si>
    <t>補助基準額</t>
    <rPh sb="0" eb="2">
      <t>ホジョ</t>
    </rPh>
    <rPh sb="2" eb="4">
      <t>キジュン</t>
    </rPh>
    <rPh sb="4" eb="5">
      <t>ガク</t>
    </rPh>
    <phoneticPr fontId="1"/>
  </si>
  <si>
    <t>受講料</t>
    <rPh sb="0" eb="3">
      <t>ジュコウリョウ</t>
    </rPh>
    <phoneticPr fontId="1"/>
  </si>
  <si>
    <t>介護支援専門員登録番号（実務研修の場合受験番号）</t>
    <rPh sb="0" eb="7">
      <t>ｃｍ</t>
    </rPh>
    <rPh sb="7" eb="9">
      <t>トウロク</t>
    </rPh>
    <rPh sb="9" eb="11">
      <t>バンゴウ</t>
    </rPh>
    <rPh sb="12" eb="14">
      <t>ジツム</t>
    </rPh>
    <rPh sb="14" eb="16">
      <t>ケンシュウ</t>
    </rPh>
    <rPh sb="17" eb="19">
      <t>バアイ</t>
    </rPh>
    <rPh sb="19" eb="21">
      <t>ジュケン</t>
    </rPh>
    <rPh sb="21" eb="23">
      <t>バンゴウ</t>
    </rPh>
    <phoneticPr fontId="1"/>
  </si>
  <si>
    <t>都道府県</t>
    <rPh sb="0" eb="4">
      <t>トドウフケン</t>
    </rPh>
    <phoneticPr fontId="1"/>
  </si>
  <si>
    <t>東京都</t>
    <rPh sb="0" eb="3">
      <t>トウキョウト</t>
    </rPh>
    <phoneticPr fontId="1"/>
  </si>
  <si>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</si>
  <si>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</si>
  <si>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</si>
  <si>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</si>
  <si>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</si>
  <si>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</si>
  <si>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</si>
  <si>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</si>
  <si>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</si>
  <si>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</si>
  <si>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</si>
  <si>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</si>
  <si>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</si>
  <si>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</si>
  <si>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</si>
  <si>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</si>
  <si>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</si>
  <si>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</si>
  <si>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</si>
  <si>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</si>
  <si>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</si>
  <si>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</si>
  <si>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</si>
  <si>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</si>
  <si>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</si>
  <si>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</si>
  <si>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</si>
  <si>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</si>
  <si>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</si>
  <si>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</si>
  <si>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</si>
  <si>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</si>
  <si>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</si>
  <si>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</si>
  <si>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</si>
  <si>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</si>
  <si>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</si>
  <si>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</si>
  <si>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</si>
  <si>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</si>
  <si>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</si>
  <si>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</si>
  <si>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</si>
  <si>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</si>
  <si>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</si>
  <si>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</si>
  <si>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従事業務</t>
    <rPh sb="0" eb="2">
      <t>ジュウジ</t>
    </rPh>
    <rPh sb="2" eb="4">
      <t>ギョウム</t>
    </rPh>
    <phoneticPr fontId="1"/>
  </si>
  <si>
    <t>生年月日</t>
    <rPh sb="0" eb="2">
      <t>セイネン</t>
    </rPh>
    <rPh sb="2" eb="4">
      <t>ガッピ</t>
    </rPh>
    <phoneticPr fontId="1"/>
  </si>
  <si>
    <t>選定額（合計）</t>
    <rPh sb="0" eb="2">
      <t>センテイ</t>
    </rPh>
    <rPh sb="2" eb="3">
      <t>ガク</t>
    </rPh>
    <rPh sb="4" eb="6">
      <t>ゴウケイ</t>
    </rPh>
    <phoneticPr fontId="1"/>
  </si>
  <si>
    <t>補助率</t>
    <rPh sb="0" eb="3">
      <t>ホジョリツ</t>
    </rPh>
    <phoneticPr fontId="1"/>
  </si>
  <si>
    <t>=</t>
  </si>
  <si>
    <t>A</t>
  </si>
  <si>
    <t>B</t>
  </si>
  <si>
    <t>選定額</t>
    <rPh sb="0" eb="2">
      <t>センテイ</t>
    </rPh>
    <rPh sb="2" eb="3">
      <t>ガク</t>
    </rPh>
    <phoneticPr fontId="1"/>
  </si>
  <si>
    <t>事業者負担額(教育訓練給付金の控除を含む)</t>
    <rPh sb="0" eb="3">
      <t>ジギョウシャ</t>
    </rPh>
    <rPh sb="3" eb="5">
      <t>フタン</t>
    </rPh>
    <rPh sb="5" eb="6">
      <t>ガク</t>
    </rPh>
    <rPh sb="15" eb="17">
      <t>コウジョ</t>
    </rPh>
    <rPh sb="18" eb="19">
      <t>フク</t>
    </rPh>
    <phoneticPr fontId="1"/>
  </si>
  <si>
    <t>C(A,Bのうち最小)</t>
    <rPh sb="8" eb="10">
      <t>サイショウ</t>
    </rPh>
    <phoneticPr fontId="1"/>
  </si>
  <si>
    <t>受講料
（円）
（受講者が実施機関に支払う額）</t>
    <rPh sb="9" eb="12">
      <t>ジュコウシャ</t>
    </rPh>
    <rPh sb="13" eb="15">
      <t>ジッシ</t>
    </rPh>
    <rPh sb="15" eb="17">
      <t>キカン</t>
    </rPh>
    <rPh sb="18" eb="20">
      <t>シハラ</t>
    </rPh>
    <rPh sb="21" eb="22">
      <t>ガク</t>
    </rPh>
    <phoneticPr fontId="1"/>
  </si>
  <si>
    <t>介護支援専門員
法定研修名</t>
    <rPh sb="2" eb="7">
      <t>シエンセンモンイン</t>
    </rPh>
    <rPh sb="8" eb="10">
      <t>ホウテイ</t>
    </rPh>
    <rPh sb="12" eb="13">
      <t>メイ</t>
    </rPh>
    <phoneticPr fontId="1"/>
  </si>
  <si>
    <t>研修受講
都道府県</t>
    <rPh sb="0" eb="2">
      <t>ケンシュウ</t>
    </rPh>
    <rPh sb="2" eb="4">
      <t>ジュコウ</t>
    </rPh>
    <rPh sb="5" eb="9">
      <t>トドウフケン</t>
    </rPh>
    <phoneticPr fontId="1"/>
  </si>
  <si>
    <t>事業所名等</t>
    <rPh sb="0" eb="3">
      <t>ジギョウショ</t>
    </rPh>
    <rPh sb="3" eb="4">
      <t>メイ</t>
    </rPh>
    <rPh sb="4" eb="5">
      <t>トウ</t>
    </rPh>
    <phoneticPr fontId="1"/>
  </si>
  <si>
    <t>事業所登録番号</t>
    <rPh sb="0" eb="3">
      <t>ジギョウショ</t>
    </rPh>
    <rPh sb="3" eb="5">
      <t>トウロク</t>
    </rPh>
    <rPh sb="5" eb="7">
      <t>バンゴウ</t>
    </rPh>
    <phoneticPr fontId="1"/>
  </si>
  <si>
    <t>研修種別</t>
    <rPh sb="0" eb="2">
      <t>ケンシュウ</t>
    </rPh>
    <rPh sb="2" eb="4">
      <t>シュベツ</t>
    </rPh>
    <phoneticPr fontId="1"/>
  </si>
  <si>
    <t>実務研修</t>
    <rPh sb="0" eb="2">
      <t>ジツム</t>
    </rPh>
    <rPh sb="2" eb="4">
      <t>ケンシュウ</t>
    </rPh>
    <phoneticPr fontId="1"/>
  </si>
  <si>
    <t>専門研修Ⅰ</t>
    <rPh sb="0" eb="2">
      <t>センモン</t>
    </rPh>
    <rPh sb="2" eb="4">
      <t>ケンシュウ</t>
    </rPh>
    <phoneticPr fontId="1"/>
  </si>
  <si>
    <t>専門研修Ⅱ</t>
    <rPh sb="0" eb="2">
      <t>センモン</t>
    </rPh>
    <rPh sb="2" eb="4">
      <t>ケンシュウ</t>
    </rPh>
    <phoneticPr fontId="1"/>
  </si>
  <si>
    <t>更新研修（実務経験者向け56時間・前期）</t>
    <rPh sb="0" eb="4">
      <t>コウシンケンシュウ</t>
    </rPh>
    <rPh sb="5" eb="11">
      <t>ジツムケイケンシャム</t>
    </rPh>
    <rPh sb="14" eb="16">
      <t>ジカン</t>
    </rPh>
    <rPh sb="17" eb="19">
      <t>ゼンキ</t>
    </rPh>
    <phoneticPr fontId="1"/>
  </si>
  <si>
    <t>更新研修（実務経験者向け32時間・後期）</t>
    <rPh sb="0" eb="4">
      <t>コウシンケンシュウ</t>
    </rPh>
    <rPh sb="5" eb="11">
      <t>ジツムケイケンシャム</t>
    </rPh>
    <rPh sb="14" eb="16">
      <t>ジカン</t>
    </rPh>
    <rPh sb="17" eb="19">
      <t>コウキ</t>
    </rPh>
    <phoneticPr fontId="1"/>
  </si>
  <si>
    <t>更新研修（実務経験者向け88時間)</t>
    <rPh sb="0" eb="4">
      <t>コウシンケンシュウ</t>
    </rPh>
    <rPh sb="5" eb="11">
      <t>ジツムケイケンシャム</t>
    </rPh>
    <rPh sb="14" eb="16">
      <t>ジカン</t>
    </rPh>
    <phoneticPr fontId="1"/>
  </si>
  <si>
    <t>更新研修（実務未経験者向け54時間）</t>
    <rPh sb="0" eb="4">
      <t>コウシンケンシュウ</t>
    </rPh>
    <rPh sb="5" eb="7">
      <t>ジツム</t>
    </rPh>
    <rPh sb="7" eb="11">
      <t>ミケイケンシャ</t>
    </rPh>
    <rPh sb="11" eb="12">
      <t>ム</t>
    </rPh>
    <rPh sb="15" eb="17">
      <t>ジカン</t>
    </rPh>
    <phoneticPr fontId="1"/>
  </si>
  <si>
    <t>再研修</t>
    <rPh sb="0" eb="1">
      <t>サイ</t>
    </rPh>
    <rPh sb="1" eb="3">
      <t>ケンシュウ</t>
    </rPh>
    <phoneticPr fontId="1"/>
  </si>
  <si>
    <t>主任研修</t>
    <rPh sb="0" eb="2">
      <t>シュニン</t>
    </rPh>
    <rPh sb="2" eb="4">
      <t>ケンシュウ</t>
    </rPh>
    <phoneticPr fontId="1"/>
  </si>
  <si>
    <t>主任更新研修</t>
    <rPh sb="0" eb="2">
      <t>シュニン</t>
    </rPh>
    <rPh sb="2" eb="4">
      <t>コウシン</t>
    </rPh>
    <rPh sb="4" eb="6">
      <t>ケンシュウ</t>
    </rPh>
    <phoneticPr fontId="1"/>
  </si>
  <si>
    <t>都道府県</t>
    <rPh sb="0" eb="4">
      <t>トドウフケン</t>
    </rPh>
    <phoneticPr fontId="1"/>
  </si>
  <si>
    <t>東京都</t>
    <rPh sb="0" eb="3">
      <t>トウキョウト</t>
    </rPh>
    <phoneticPr fontId="1"/>
  </si>
  <si>
    <t>交付申請額（百円未満切捨て）</t>
    <rPh sb="0" eb="2">
      <t>コウフ</t>
    </rPh>
    <rPh sb="2" eb="4">
      <t>シンセイ</t>
    </rPh>
    <rPh sb="4" eb="5">
      <t>ガク</t>
    </rPh>
    <rPh sb="6" eb="7">
      <t>ヒャク</t>
    </rPh>
    <rPh sb="7" eb="8">
      <t>エン</t>
    </rPh>
    <rPh sb="8" eb="10">
      <t>ミマン</t>
    </rPh>
    <rPh sb="10" eb="12">
      <t>キリス</t>
    </rPh>
    <phoneticPr fontId="1"/>
  </si>
  <si>
    <t>1／４</t>
    <phoneticPr fontId="1"/>
  </si>
  <si>
    <t>様式（第４条関係）</t>
    <rPh sb="0" eb="2">
      <t>ヨウシキ</t>
    </rPh>
    <rPh sb="3" eb="4">
      <t>ダイ</t>
    </rPh>
    <rPh sb="5" eb="6">
      <t>ジョウ</t>
    </rPh>
    <rPh sb="6" eb="8">
      <t>カンケイ</t>
    </rPh>
    <phoneticPr fontId="1"/>
  </si>
  <si>
    <t>※当該年度の東京都介護支援専門員法定研修受講料補助金の申請に用いた別記様式第３号 別紙の写しの添付をもって、記載に変えることができる。</t>
    <rPh sb="1" eb="3">
      <t>トウガイ</t>
    </rPh>
    <rPh sb="3" eb="5">
      <t>ネンド</t>
    </rPh>
    <rPh sb="6" eb="9">
      <t>トウキョウト</t>
    </rPh>
    <rPh sb="9" eb="11">
      <t>カイゴ</t>
    </rPh>
    <rPh sb="11" eb="13">
      <t>シエン</t>
    </rPh>
    <rPh sb="13" eb="16">
      <t>センモンイン</t>
    </rPh>
    <rPh sb="16" eb="18">
      <t>ホウテイ</t>
    </rPh>
    <rPh sb="18" eb="20">
      <t>ケンシュウ</t>
    </rPh>
    <rPh sb="20" eb="23">
      <t>ジュコウリョウ</t>
    </rPh>
    <rPh sb="23" eb="26">
      <t>ホジョキン</t>
    </rPh>
    <rPh sb="27" eb="29">
      <t>シンセイ</t>
    </rPh>
    <rPh sb="30" eb="31">
      <t>モチ</t>
    </rPh>
    <rPh sb="33" eb="35">
      <t>ベッキ</t>
    </rPh>
    <rPh sb="35" eb="37">
      <t>ヨウシキ</t>
    </rPh>
    <rPh sb="37" eb="38">
      <t>ダイ</t>
    </rPh>
    <rPh sb="39" eb="40">
      <t>ゴウ</t>
    </rPh>
    <rPh sb="41" eb="43">
      <t>ベッシ</t>
    </rPh>
    <rPh sb="44" eb="45">
      <t>ウツ</t>
    </rPh>
    <rPh sb="47" eb="49">
      <t>テンプ</t>
    </rPh>
    <rPh sb="54" eb="56">
      <t>キサイ</t>
    </rPh>
    <rPh sb="57" eb="58">
      <t>カ</t>
    </rPh>
    <phoneticPr fontId="1"/>
  </si>
  <si>
    <t>　　　　国分寺市介護支援専門員法定研修費用補助金対象職員一覧</t>
    <rPh sb="4" eb="8">
      <t>コクブンジシ</t>
    </rPh>
    <rPh sb="19" eb="21">
      <t>ヒヨウ</t>
    </rPh>
    <rPh sb="24" eb="26">
      <t>タイショウ</t>
    </rPh>
    <rPh sb="26" eb="28">
      <t>ショクイン</t>
    </rPh>
    <rPh sb="28" eb="30">
      <t>イチラン</t>
    </rPh>
    <phoneticPr fontId="1"/>
  </si>
  <si>
    <t>法定研修受講修了日</t>
    <rPh sb="0" eb="2">
      <t>ホウテイ</t>
    </rPh>
    <rPh sb="6" eb="7">
      <t>シュウ</t>
    </rPh>
    <rPh sb="7" eb="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</si>
</sst>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游ゴシック"/>
      <family val="2"/>
      <charset val="128"/>
      <scheme val="minor"/>
    </font>
    <font>
      <sz val="6"/>
      <name val="游ゴシック"/>
      <family val="2"/>
      <charset val="128"/>
      <scheme val="minor"/>
    </font>
    <font>
      <sz val="11"/>
      <name val="ＭＳ Ｐ明朝"/>
      <family val="1"/>
      <charset val="128"/>
    </font>
    <font>
      <sz val="14"/>
      <name val="ＭＳ Ｐ明朝"/>
      <family val="1"/>
      <charset val="128"/>
    </font>
    <font>
      <u/>
      <sz val="11"/>
      <name val="ＭＳ Ｐ明朝"/>
      <family val="1"/>
      <charset val="128"/>
    </font>
    <font>
      <sz val="16"/>
      <name val="ＭＳ Ｐ明朝"/>
      <family val="1"/>
      <charset val="128"/>
    </font>
    <font>
      <sz val="11"/>
      <color theme="1"/>
      <name val="游ゴシック"/>
      <family val="2"/>
      <charset val="128"/>
      <scheme val="minor"/>
    </font>
    <font>
      <sz val="13"/>
      <name val="ＭＳ Ｐ明朝"/>
      <family val="1"/>
      <charset val="128"/>
    </font>
  </fonts>
  <fills count="4">
    <fill>
      <patternFill patternType="none"/>
    </fill>
    <fill>
      <patternFill patternType="gray125"/>
    </fill>
    <fill>
      <patternFill patternType="solid">
        <fgColor theme="8" tint="0.79995117038483843"/>
        <bgColor indexed="64"/>
      </patternFill>
    </fill>
    <fill>
      <patternFill patternType="solid">
        <fgColor theme="0" tint="-0.1499679555650502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ck">
        <color auto="1"/>
      </left>
      <right style="thick">
        <color auto="1"/>
      </right>
      <top style="thick">
        <color auto="1"/>
      </top>
      <bottom style="thick">
        <color auto="1"/>
      </bottom>
      <diagonal/>
    </border>
    <border>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38" fontId="6" fillId="0" borderId="0" applyFont="0" applyFill="0" applyBorder="0" applyProtection="0"/>
  </cellStyleXfs>
  <cellXfs count="29">
    <xf numFmtId="0" fontId="0" fillId="0" borderId="0" xfId="0">
      <alignment vertical="center"/>
    </xf>
    <xf numFmtId="0" fontId="2" fillId="0" borderId="0" xfId="0" applyFont="1">
      <alignment vertical="center"/>
    </xf>
    <xf numFmtId="0" fontId="2" fillId="0" borderId="0" xfId="0" quotePrefix="1" applyFont="1">
      <alignment vertical="center"/>
    </xf>
    <xf numFmtId="38" fontId="0" fillId="0" borderId="0" xfId="1" applyFont="1" applyAlignment="1">
      <alignment vertical="center"/>
    </xf>
    <xf numFmtId="0" fontId="4" fillId="0" borderId="0" xfId="0" applyFont="1">
      <alignment vertical="center"/>
    </xf>
    <xf numFmtId="0" fontId="3" fillId="0" borderId="0" xfId="0" applyFont="1" applyAlignment="1">
      <alignment horizontal="right" vertical="center"/>
    </xf>
    <xf numFmtId="0" fontId="5" fillId="0" borderId="0" xfId="0" applyFont="1" applyAlignment="1">
      <alignment horizontal="right" vertical="center"/>
    </xf>
    <xf numFmtId="0" fontId="5" fillId="0" borderId="0" xfId="0" applyFont="1">
      <alignment vertical="center"/>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shrinkToFit="1"/>
    </xf>
    <xf numFmtId="38" fontId="3" fillId="0" borderId="3" xfId="0" applyNumberFormat="1" applyFont="1" applyBorder="1">
      <alignment vertical="center"/>
    </xf>
    <xf numFmtId="0" fontId="5" fillId="0" borderId="0" xfId="0" quotePrefix="1" applyFont="1">
      <alignment vertical="center"/>
    </xf>
    <xf numFmtId="38" fontId="3" fillId="0" borderId="5" xfId="1" applyFont="1" applyBorder="1" applyAlignment="1" applyProtection="1">
      <alignment vertical="center"/>
    </xf>
    <xf numFmtId="49" fontId="3" fillId="2" borderId="1" xfId="0" applyNumberFormat="1" applyFont="1" applyFill="1" applyBorder="1" applyAlignment="1" applyProtection="1">
      <alignment horizontal="left" vertical="center" shrinkToFit="1"/>
      <protection locked="0"/>
    </xf>
    <xf numFmtId="176" fontId="3" fillId="2" borderId="1" xfId="0" applyNumberFormat="1" applyFont="1" applyFill="1" applyBorder="1" applyAlignment="1" applyProtection="1">
      <alignment horizontal="left" vertical="center" shrinkToFit="1"/>
      <protection locked="0"/>
    </xf>
    <xf numFmtId="38" fontId="3" fillId="0" borderId="1" xfId="1" applyFont="1" applyFill="1" applyBorder="1" applyAlignment="1" applyProtection="1">
      <alignment horizontal="right" vertical="center" shrinkToFit="1"/>
    </xf>
    <xf numFmtId="38" fontId="3" fillId="2" borderId="1" xfId="1" applyFont="1" applyFill="1" applyBorder="1" applyAlignment="1" applyProtection="1">
      <alignment horizontal="right" vertical="center" shrinkToFit="1"/>
      <protection locked="0"/>
    </xf>
    <xf numFmtId="0" fontId="3" fillId="0" borderId="1" xfId="0" applyFont="1" applyBorder="1" applyAlignment="1" applyProtection="1">
      <alignment horizontal="center" vertical="center" shrinkToFit="1"/>
      <protection locked="0"/>
    </xf>
    <xf numFmtId="0" fontId="7" fillId="0" borderId="0" xfId="0" applyFont="1">
      <alignment vertical="center"/>
    </xf>
    <xf numFmtId="0" fontId="5" fillId="0" borderId="0" xfId="0" applyFont="1" applyAlignment="1">
      <alignment horizontal="center" vertical="center"/>
    </xf>
    <xf numFmtId="0" fontId="3" fillId="3" borderId="7"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6" xfId="0" applyFont="1" applyBorder="1" applyAlignment="1">
      <alignment horizontal="center" vertical="center"/>
    </xf>
    <xf numFmtId="0" fontId="3" fillId="3" borderId="7" xfId="0" applyFont="1" applyFill="1" applyBorder="1" applyAlignment="1">
      <alignment horizontal="center" vertical="center"/>
    </xf>
    <xf numFmtId="0" fontId="3" fillId="3" borderId="4" xfId="0" applyFont="1" applyFill="1" applyBorder="1" applyAlignment="1">
      <alignment horizontal="center" vertical="center"/>
    </xf>
    <xf numFmtId="0" fontId="2"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35"/>
  <sheetViews>
    <sheetView tabSelected="1" view="pageBreakPreview" zoomScale="66" zoomScaleNormal="70" zoomScaleSheetLayoutView="66" workbookViewId="0">
      <selection activeCell="A3" sqref="A3:M3"/>
    </sheetView>
  </sheetViews>
  <sheetFormatPr defaultColWidth="2.25" defaultRowHeight="18" customHeight="1" x14ac:dyDescent="0.55000000000000004"/>
  <cols>
    <col min="1" max="1" width="3.75" style="1" customWidth="1"/>
    <col min="2" max="2" width="18.08203125" style="1" customWidth="1"/>
    <col min="3" max="3" width="11" style="1" customWidth="1"/>
    <col min="4" max="4" width="15.58203125" style="1" customWidth="1"/>
    <col min="5" max="5" width="27.83203125" style="1" bestFit="1" customWidth="1"/>
    <col min="6" max="6" width="31.83203125" style="1" bestFit="1" customWidth="1"/>
    <col min="7" max="7" width="19" style="1" customWidth="1"/>
    <col min="8" max="8" width="10.33203125" style="1" customWidth="1"/>
    <col min="9" max="9" width="18.83203125" style="1" customWidth="1"/>
    <col min="10" max="10" width="16.83203125" style="1" customWidth="1"/>
    <col min="11" max="11" width="12.75" style="1" customWidth="1"/>
    <col min="12" max="12" width="17.25" style="1" bestFit="1" customWidth="1"/>
    <col min="13" max="13" width="36.33203125" style="1" customWidth="1"/>
    <col min="14" max="16384" width="2.25" style="1"/>
  </cols>
  <sheetData>
    <row r="1" spans="1:13" ht="24" customHeight="1" x14ac:dyDescent="0.55000000000000004">
      <c r="A1" s="19" t="s">
        <v>83</v>
      </c>
      <c r="M1" s="5"/>
    </row>
    <row r="2" spans="1:13" ht="9" customHeight="1" x14ac:dyDescent="0.55000000000000004"/>
    <row r="3" spans="1:13" ht="23.5" customHeight="1" x14ac:dyDescent="0.55000000000000004">
      <c r="A3" s="20" t="s">
        <v>85</v>
      </c>
      <c r="B3" s="20"/>
      <c r="C3" s="20"/>
      <c r="D3" s="20"/>
      <c r="E3" s="20"/>
      <c r="F3" s="20"/>
      <c r="G3" s="20"/>
      <c r="H3" s="20"/>
      <c r="I3" s="20"/>
      <c r="J3" s="20"/>
      <c r="K3" s="20"/>
      <c r="L3" s="20"/>
      <c r="M3" s="20"/>
    </row>
    <row r="4" spans="1:13" ht="9" customHeight="1" x14ac:dyDescent="0.55000000000000004"/>
    <row r="5" spans="1:13" ht="30.65" customHeight="1" x14ac:dyDescent="0.55000000000000004">
      <c r="A5" s="7" t="s">
        <v>66</v>
      </c>
      <c r="B5" s="4"/>
      <c r="C5" s="28"/>
      <c r="D5" s="28"/>
      <c r="E5" s="28"/>
    </row>
    <row r="6" spans="1:13" ht="30.65" customHeight="1" x14ac:dyDescent="0.55000000000000004">
      <c r="A6" s="7" t="s">
        <v>67</v>
      </c>
      <c r="C6" s="25"/>
      <c r="D6" s="25"/>
      <c r="E6" s="25"/>
    </row>
    <row r="7" spans="1:13" ht="9" customHeight="1" x14ac:dyDescent="0.55000000000000004"/>
    <row r="8" spans="1:13" ht="32.5" customHeight="1" thickBot="1" x14ac:dyDescent="0.6">
      <c r="I8" s="6" t="s">
        <v>55</v>
      </c>
      <c r="J8" s="7" t="s">
        <v>56</v>
      </c>
      <c r="L8" s="7" t="s">
        <v>81</v>
      </c>
    </row>
    <row r="9" spans="1:13" ht="24.65" customHeight="1" thickTop="1" thickBot="1" x14ac:dyDescent="0.6">
      <c r="I9" s="11">
        <f>L11</f>
        <v>0</v>
      </c>
      <c r="J9" s="12" t="s">
        <v>82</v>
      </c>
      <c r="K9" s="2" t="s">
        <v>57</v>
      </c>
      <c r="L9" s="13">
        <f>ROUNDDOWN(I9*1/4,-2)</f>
        <v>0</v>
      </c>
    </row>
    <row r="10" spans="1:13" ht="9" customHeight="1" thickTop="1" thickBot="1" x14ac:dyDescent="0.6"/>
    <row r="11" spans="1:13" ht="18" customHeight="1" thickBot="1" x14ac:dyDescent="0.6">
      <c r="L11" s="11">
        <f>SUM(L14:L33)</f>
        <v>0</v>
      </c>
    </row>
    <row r="12" spans="1:13" ht="66.75" customHeight="1" x14ac:dyDescent="0.55000000000000004">
      <c r="A12" s="23"/>
      <c r="B12" s="21" t="s">
        <v>1</v>
      </c>
      <c r="C12" s="21" t="s">
        <v>54</v>
      </c>
      <c r="D12" s="21" t="s">
        <v>4</v>
      </c>
      <c r="E12" s="21" t="s">
        <v>53</v>
      </c>
      <c r="F12" s="21" t="s">
        <v>64</v>
      </c>
      <c r="G12" s="21" t="s">
        <v>65</v>
      </c>
      <c r="H12" s="21" t="s">
        <v>86</v>
      </c>
      <c r="I12" s="21" t="s">
        <v>63</v>
      </c>
      <c r="J12" s="8" t="s">
        <v>61</v>
      </c>
      <c r="K12" s="8" t="s">
        <v>2</v>
      </c>
      <c r="L12" s="9" t="s">
        <v>60</v>
      </c>
      <c r="M12" s="26" t="s">
        <v>0</v>
      </c>
    </row>
    <row r="13" spans="1:13" ht="19.149999999999999" customHeight="1" x14ac:dyDescent="0.55000000000000004">
      <c r="A13" s="24"/>
      <c r="B13" s="22"/>
      <c r="C13" s="22"/>
      <c r="D13" s="22"/>
      <c r="E13" s="22"/>
      <c r="F13" s="22"/>
      <c r="G13" s="22"/>
      <c r="H13" s="22"/>
      <c r="I13" s="22"/>
      <c r="J13" s="10" t="s">
        <v>58</v>
      </c>
      <c r="K13" s="10" t="s">
        <v>59</v>
      </c>
      <c r="L13" s="10" t="s">
        <v>62</v>
      </c>
      <c r="M13" s="27"/>
    </row>
    <row r="14" spans="1:13" ht="38.5" customHeight="1" x14ac:dyDescent="0.55000000000000004">
      <c r="A14" s="18">
        <v>1</v>
      </c>
      <c r="B14" s="14"/>
      <c r="C14" s="14"/>
      <c r="D14" s="14"/>
      <c r="E14" s="14"/>
      <c r="F14" s="14"/>
      <c r="G14" s="14"/>
      <c r="H14" s="15"/>
      <c r="I14" s="16" t="str">
        <f>IFERROR(IF((G14="東京都"),VLOOKUP($F14,第４条関係様式_対象職員一覧!$I$88:$J$98,2,FALSE),""),"")</f>
        <v/>
      </c>
      <c r="J14" s="17"/>
      <c r="K14" s="16" t="str">
        <f t="shared" ref="K14:K33" si="0">I14</f>
        <v/>
      </c>
      <c r="L14" s="16" t="str">
        <f>IF(MIN(J14,K14)=0,"",MIN(J14,K14))</f>
        <v/>
      </c>
      <c r="M14" s="14"/>
    </row>
    <row r="15" spans="1:13" ht="38.5" customHeight="1" x14ac:dyDescent="0.55000000000000004">
      <c r="A15" s="18">
        <v>2</v>
      </c>
      <c r="B15" s="14"/>
      <c r="C15" s="14"/>
      <c r="D15" s="14"/>
      <c r="E15" s="14"/>
      <c r="F15" s="14"/>
      <c r="G15" s="14"/>
      <c r="H15" s="15"/>
      <c r="I15" s="16" t="str">
        <f>IFERROR(IF((G15="東京都"),VLOOKUP($F15,第４条関係様式_対象職員一覧!$I$88:$J$98,2,FALSE),""),"")</f>
        <v/>
      </c>
      <c r="J15" s="17"/>
      <c r="K15" s="16" t="str">
        <f t="shared" si="0"/>
        <v/>
      </c>
      <c r="L15" s="16" t="str">
        <f t="shared" ref="L15:L33" si="1">IF(MIN(J15,K15)=0,"",MIN(J15,K15))</f>
        <v/>
      </c>
      <c r="M15" s="14"/>
    </row>
    <row r="16" spans="1:13" ht="38.5" customHeight="1" x14ac:dyDescent="0.55000000000000004">
      <c r="A16" s="18">
        <v>3</v>
      </c>
      <c r="B16" s="14"/>
      <c r="C16" s="14"/>
      <c r="D16" s="14"/>
      <c r="E16" s="14"/>
      <c r="F16" s="14"/>
      <c r="G16" s="14"/>
      <c r="H16" s="15"/>
      <c r="I16" s="16" t="str">
        <f>IFERROR(IF((G16="東京都"),VLOOKUP($F16,第４条関係様式_対象職員一覧!$I$88:$J$98,2,FALSE),""),"")</f>
        <v/>
      </c>
      <c r="J16" s="17"/>
      <c r="K16" s="16" t="str">
        <f t="shared" si="0"/>
        <v/>
      </c>
      <c r="L16" s="16" t="str">
        <f t="shared" si="1"/>
        <v/>
      </c>
      <c r="M16" s="14"/>
    </row>
    <row r="17" spans="1:13" ht="38.5" customHeight="1" x14ac:dyDescent="0.55000000000000004">
      <c r="A17" s="18">
        <v>4</v>
      </c>
      <c r="B17" s="14"/>
      <c r="C17" s="14"/>
      <c r="D17" s="14"/>
      <c r="E17" s="14"/>
      <c r="F17" s="14"/>
      <c r="G17" s="14"/>
      <c r="H17" s="15"/>
      <c r="I17" s="16" t="str">
        <f>IFERROR(IF((G17="東京都"),VLOOKUP($F17,第４条関係様式_対象職員一覧!$I$88:$J$98,2,FALSE),""),"")</f>
        <v/>
      </c>
      <c r="J17" s="17"/>
      <c r="K17" s="16" t="str">
        <f t="shared" si="0"/>
        <v/>
      </c>
      <c r="L17" s="16" t="str">
        <f t="shared" si="1"/>
        <v/>
      </c>
      <c r="M17" s="14"/>
    </row>
    <row r="18" spans="1:13" ht="38.5" customHeight="1" x14ac:dyDescent="0.55000000000000004">
      <c r="A18" s="18">
        <v>5</v>
      </c>
      <c r="B18" s="14"/>
      <c r="C18" s="14"/>
      <c r="D18" s="14"/>
      <c r="E18" s="14"/>
      <c r="F18" s="14"/>
      <c r="G18" s="14"/>
      <c r="H18" s="15"/>
      <c r="I18" s="16" t="str">
        <f>IFERROR(IF((G18="東京都"),VLOOKUP($F18,第４条関係様式_対象職員一覧!$I$88:$J$98,2,FALSE),""),"")</f>
        <v/>
      </c>
      <c r="J18" s="17"/>
      <c r="K18" s="16" t="str">
        <f t="shared" si="0"/>
        <v/>
      </c>
      <c r="L18" s="16" t="str">
        <f t="shared" si="1"/>
        <v/>
      </c>
      <c r="M18" s="14"/>
    </row>
    <row r="19" spans="1:13" ht="38.5" customHeight="1" x14ac:dyDescent="0.55000000000000004">
      <c r="A19" s="18">
        <v>6</v>
      </c>
      <c r="B19" s="14"/>
      <c r="C19" s="14"/>
      <c r="D19" s="14"/>
      <c r="E19" s="14"/>
      <c r="F19" s="14"/>
      <c r="G19" s="14"/>
      <c r="H19" s="15"/>
      <c r="I19" s="16" t="str">
        <f>IFERROR(IF((G19="東京都"),VLOOKUP($F19,第４条関係様式_対象職員一覧!$I$88:$J$98,2,FALSE),""),"")</f>
        <v/>
      </c>
      <c r="J19" s="17"/>
      <c r="K19" s="16" t="str">
        <f t="shared" si="0"/>
        <v/>
      </c>
      <c r="L19" s="16" t="str">
        <f t="shared" si="1"/>
        <v/>
      </c>
      <c r="M19" s="14"/>
    </row>
    <row r="20" spans="1:13" ht="38.5" customHeight="1" x14ac:dyDescent="0.55000000000000004">
      <c r="A20" s="18">
        <v>7</v>
      </c>
      <c r="B20" s="14"/>
      <c r="C20" s="14"/>
      <c r="D20" s="14"/>
      <c r="E20" s="14"/>
      <c r="F20" s="14"/>
      <c r="G20" s="14"/>
      <c r="H20" s="15"/>
      <c r="I20" s="16" t="str">
        <f>IFERROR(IF((G20="東京都"),VLOOKUP($F20,第４条関係様式_対象職員一覧!$I$88:$J$98,2,FALSE),""),"")</f>
        <v/>
      </c>
      <c r="J20" s="17"/>
      <c r="K20" s="16" t="str">
        <f t="shared" si="0"/>
        <v/>
      </c>
      <c r="L20" s="16" t="str">
        <f t="shared" si="1"/>
        <v/>
      </c>
      <c r="M20" s="14"/>
    </row>
    <row r="21" spans="1:13" ht="38.5" customHeight="1" x14ac:dyDescent="0.55000000000000004">
      <c r="A21" s="18">
        <v>8</v>
      </c>
      <c r="B21" s="14"/>
      <c r="C21" s="14"/>
      <c r="D21" s="14"/>
      <c r="E21" s="14"/>
      <c r="F21" s="14"/>
      <c r="G21" s="14"/>
      <c r="H21" s="15"/>
      <c r="I21" s="16" t="str">
        <f>IFERROR(IF((G21="東京都"),VLOOKUP($F21,第４条関係様式_対象職員一覧!$I$88:$J$98,2,FALSE),""),"")</f>
        <v/>
      </c>
      <c r="J21" s="17"/>
      <c r="K21" s="16" t="str">
        <f t="shared" si="0"/>
        <v/>
      </c>
      <c r="L21" s="16" t="str">
        <f t="shared" si="1"/>
        <v/>
      </c>
      <c r="M21" s="14"/>
    </row>
    <row r="22" spans="1:13" ht="38.5" customHeight="1" x14ac:dyDescent="0.55000000000000004">
      <c r="A22" s="18">
        <v>9</v>
      </c>
      <c r="B22" s="14"/>
      <c r="C22" s="14"/>
      <c r="D22" s="14"/>
      <c r="E22" s="14"/>
      <c r="F22" s="14"/>
      <c r="G22" s="14"/>
      <c r="H22" s="15"/>
      <c r="I22" s="16" t="str">
        <f>IFERROR(IF((G22="東京都"),VLOOKUP($F22,第４条関係様式_対象職員一覧!$I$88:$J$98,2,FALSE),""),"")</f>
        <v/>
      </c>
      <c r="J22" s="17"/>
      <c r="K22" s="16" t="str">
        <f t="shared" si="0"/>
        <v/>
      </c>
      <c r="L22" s="16" t="str">
        <f t="shared" si="1"/>
        <v/>
      </c>
      <c r="M22" s="14"/>
    </row>
    <row r="23" spans="1:13" ht="38.5" customHeight="1" x14ac:dyDescent="0.55000000000000004">
      <c r="A23" s="18">
        <v>10</v>
      </c>
      <c r="B23" s="14"/>
      <c r="C23" s="14"/>
      <c r="D23" s="14"/>
      <c r="E23" s="14"/>
      <c r="F23" s="14"/>
      <c r="G23" s="14"/>
      <c r="H23" s="15"/>
      <c r="I23" s="16" t="str">
        <f>IFERROR(IF((G23="東京都"),VLOOKUP($F23,第４条関係様式_対象職員一覧!$I$88:$J$98,2,FALSE),""),"")</f>
        <v/>
      </c>
      <c r="J23" s="17"/>
      <c r="K23" s="16" t="str">
        <f t="shared" si="0"/>
        <v/>
      </c>
      <c r="L23" s="16" t="str">
        <f t="shared" si="1"/>
        <v/>
      </c>
      <c r="M23" s="14"/>
    </row>
    <row r="24" spans="1:13" ht="38.5" customHeight="1" x14ac:dyDescent="0.55000000000000004">
      <c r="A24" s="18">
        <v>11</v>
      </c>
      <c r="B24" s="14"/>
      <c r="C24" s="14"/>
      <c r="D24" s="14"/>
      <c r="E24" s="14"/>
      <c r="F24" s="14"/>
      <c r="G24" s="14"/>
      <c r="H24" s="15"/>
      <c r="I24" s="16" t="str">
        <f>IFERROR(IF((G24="東京都"),VLOOKUP($F24,第４条関係様式_対象職員一覧!$I$88:$J$98,2,FALSE),""),"")</f>
        <v/>
      </c>
      <c r="J24" s="17"/>
      <c r="K24" s="16" t="str">
        <f t="shared" si="0"/>
        <v/>
      </c>
      <c r="L24" s="16" t="str">
        <f t="shared" si="1"/>
        <v/>
      </c>
      <c r="M24" s="14"/>
    </row>
    <row r="25" spans="1:13" ht="38.5" customHeight="1" x14ac:dyDescent="0.55000000000000004">
      <c r="A25" s="18">
        <v>12</v>
      </c>
      <c r="B25" s="14"/>
      <c r="C25" s="14"/>
      <c r="D25" s="14"/>
      <c r="E25" s="14"/>
      <c r="F25" s="14"/>
      <c r="G25" s="14"/>
      <c r="H25" s="15"/>
      <c r="I25" s="16" t="str">
        <f>IFERROR(IF((G25="東京都"),VLOOKUP($F25,第４条関係様式_対象職員一覧!$I$88:$J$98,2,FALSE),""),"")</f>
        <v/>
      </c>
      <c r="J25" s="17"/>
      <c r="K25" s="16" t="str">
        <f t="shared" si="0"/>
        <v/>
      </c>
      <c r="L25" s="16" t="str">
        <f t="shared" si="1"/>
        <v/>
      </c>
      <c r="M25" s="14"/>
    </row>
    <row r="26" spans="1:13" ht="38.5" customHeight="1" x14ac:dyDescent="0.55000000000000004">
      <c r="A26" s="18">
        <v>13</v>
      </c>
      <c r="B26" s="14"/>
      <c r="C26" s="14"/>
      <c r="D26" s="14"/>
      <c r="E26" s="14"/>
      <c r="F26" s="14"/>
      <c r="G26" s="14"/>
      <c r="H26" s="15"/>
      <c r="I26" s="16" t="str">
        <f>IFERROR(IF((G26="東京都"),VLOOKUP($F26,第４条関係様式_対象職員一覧!$I$88:$J$98,2,FALSE),""),"")</f>
        <v/>
      </c>
      <c r="J26" s="17"/>
      <c r="K26" s="16" t="str">
        <f t="shared" si="0"/>
        <v/>
      </c>
      <c r="L26" s="16" t="str">
        <f t="shared" si="1"/>
        <v/>
      </c>
      <c r="M26" s="14"/>
    </row>
    <row r="27" spans="1:13" ht="38.5" customHeight="1" x14ac:dyDescent="0.55000000000000004">
      <c r="A27" s="18">
        <v>14</v>
      </c>
      <c r="B27" s="14"/>
      <c r="C27" s="14"/>
      <c r="D27" s="14"/>
      <c r="E27" s="14"/>
      <c r="F27" s="14"/>
      <c r="G27" s="14"/>
      <c r="H27" s="15"/>
      <c r="I27" s="16" t="str">
        <f>IFERROR(IF((G27="東京都"),VLOOKUP($F27,第４条関係様式_対象職員一覧!$I$88:$J$98,2,FALSE),""),"")</f>
        <v/>
      </c>
      <c r="J27" s="17"/>
      <c r="K27" s="16" t="str">
        <f t="shared" si="0"/>
        <v/>
      </c>
      <c r="L27" s="16" t="str">
        <f t="shared" si="1"/>
        <v/>
      </c>
      <c r="M27" s="14"/>
    </row>
    <row r="28" spans="1:13" ht="38.5" customHeight="1" x14ac:dyDescent="0.55000000000000004">
      <c r="A28" s="18">
        <v>15</v>
      </c>
      <c r="B28" s="14"/>
      <c r="C28" s="14"/>
      <c r="D28" s="14"/>
      <c r="E28" s="14"/>
      <c r="F28" s="14"/>
      <c r="G28" s="14"/>
      <c r="H28" s="15"/>
      <c r="I28" s="16" t="str">
        <f>IFERROR(IF((G28="東京都"),VLOOKUP($F28,第４条関係様式_対象職員一覧!$I$88:$J$98,2,FALSE),""),"")</f>
        <v/>
      </c>
      <c r="J28" s="17"/>
      <c r="K28" s="16" t="str">
        <f t="shared" si="0"/>
        <v/>
      </c>
      <c r="L28" s="16" t="str">
        <f t="shared" si="1"/>
        <v/>
      </c>
      <c r="M28" s="14"/>
    </row>
    <row r="29" spans="1:13" ht="38.5" customHeight="1" x14ac:dyDescent="0.55000000000000004">
      <c r="A29" s="18">
        <v>16</v>
      </c>
      <c r="B29" s="14"/>
      <c r="C29" s="14"/>
      <c r="D29" s="14"/>
      <c r="E29" s="14"/>
      <c r="F29" s="14"/>
      <c r="G29" s="14"/>
      <c r="H29" s="15"/>
      <c r="I29" s="16" t="str">
        <f>IFERROR(IF((G29="東京都"),VLOOKUP($F29,第４条関係様式_対象職員一覧!$I$88:$J$98,2,FALSE),""),"")</f>
        <v/>
      </c>
      <c r="J29" s="17"/>
      <c r="K29" s="16" t="str">
        <f t="shared" si="0"/>
        <v/>
      </c>
      <c r="L29" s="16" t="str">
        <f t="shared" si="1"/>
        <v/>
      </c>
      <c r="M29" s="14"/>
    </row>
    <row r="30" spans="1:13" ht="38.5" customHeight="1" x14ac:dyDescent="0.55000000000000004">
      <c r="A30" s="18">
        <v>17</v>
      </c>
      <c r="B30" s="14"/>
      <c r="C30" s="14"/>
      <c r="D30" s="14"/>
      <c r="E30" s="14"/>
      <c r="F30" s="14"/>
      <c r="G30" s="14"/>
      <c r="H30" s="15"/>
      <c r="I30" s="16" t="str">
        <f>IFERROR(IF((G30="東京都"),VLOOKUP($F30,第４条関係様式_対象職員一覧!$I$88:$J$98,2,FALSE),""),"")</f>
        <v/>
      </c>
      <c r="J30" s="17"/>
      <c r="K30" s="16" t="str">
        <f t="shared" si="0"/>
        <v/>
      </c>
      <c r="L30" s="16" t="str">
        <f t="shared" si="1"/>
        <v/>
      </c>
      <c r="M30" s="14"/>
    </row>
    <row r="31" spans="1:13" ht="38.5" customHeight="1" x14ac:dyDescent="0.55000000000000004">
      <c r="A31" s="18">
        <v>18</v>
      </c>
      <c r="B31" s="14"/>
      <c r="C31" s="14"/>
      <c r="D31" s="14"/>
      <c r="E31" s="14"/>
      <c r="F31" s="14"/>
      <c r="G31" s="14"/>
      <c r="H31" s="15"/>
      <c r="I31" s="16" t="str">
        <f>IFERROR(IF((G31="東京都"),VLOOKUP($F31,第４条関係様式_対象職員一覧!$I$88:$J$98,2,FALSE),""),"")</f>
        <v/>
      </c>
      <c r="J31" s="17"/>
      <c r="K31" s="16" t="str">
        <f t="shared" si="0"/>
        <v/>
      </c>
      <c r="L31" s="16" t="str">
        <f t="shared" si="1"/>
        <v/>
      </c>
      <c r="M31" s="14"/>
    </row>
    <row r="32" spans="1:13" ht="38.5" customHeight="1" x14ac:dyDescent="0.55000000000000004">
      <c r="A32" s="18">
        <v>19</v>
      </c>
      <c r="B32" s="14"/>
      <c r="C32" s="14"/>
      <c r="D32" s="14"/>
      <c r="E32" s="14"/>
      <c r="F32" s="14"/>
      <c r="G32" s="14"/>
      <c r="H32" s="15"/>
      <c r="I32" s="16" t="str">
        <f>IFERROR(IF((G32="東京都"),VLOOKUP($F32,第４条関係様式_対象職員一覧!$I$88:$J$98,2,FALSE),""),"")</f>
        <v/>
      </c>
      <c r="J32" s="17"/>
      <c r="K32" s="16" t="str">
        <f t="shared" si="0"/>
        <v/>
      </c>
      <c r="L32" s="16" t="str">
        <f t="shared" si="1"/>
        <v/>
      </c>
      <c r="M32" s="14"/>
    </row>
    <row r="33" spans="1:13" ht="38.25" customHeight="1" x14ac:dyDescent="0.55000000000000004">
      <c r="A33" s="18">
        <v>20</v>
      </c>
      <c r="B33" s="14"/>
      <c r="C33" s="14"/>
      <c r="D33" s="14"/>
      <c r="E33" s="14"/>
      <c r="F33" s="14"/>
      <c r="G33" s="14"/>
      <c r="H33" s="15"/>
      <c r="I33" s="16" t="str">
        <f>IFERROR(IF((G33="東京都"),VLOOKUP($F33,第４条関係様式_対象職員一覧!$I$88:$J$98,2,FALSE),""),"")</f>
        <v/>
      </c>
      <c r="J33" s="17"/>
      <c r="K33" s="16" t="str">
        <f t="shared" si="0"/>
        <v/>
      </c>
      <c r="L33" s="16" t="str">
        <f t="shared" si="1"/>
        <v/>
      </c>
      <c r="M33" s="14"/>
    </row>
    <row r="34" spans="1:13" ht="38.25" customHeight="1" x14ac:dyDescent="0.55000000000000004">
      <c r="A34" s="7" t="s">
        <v>84</v>
      </c>
    </row>
    <row r="88" spans="7:10" ht="18" customHeight="1" x14ac:dyDescent="0.55000000000000004">
      <c r="G88" t="s">
        <v>5</v>
      </c>
      <c r="H88" s="1" t="s">
        <v>79</v>
      </c>
      <c r="I88" s="1" t="s">
        <v>68</v>
      </c>
      <c r="J88" s="3" t="s">
        <v>3</v>
      </c>
    </row>
    <row r="89" spans="7:10" ht="18" customHeight="1" x14ac:dyDescent="0.55000000000000004">
      <c r="G89" t="s">
        <v>6</v>
      </c>
      <c r="H89" s="1" t="s">
        <v>80</v>
      </c>
      <c r="I89" s="1" t="s">
        <v>69</v>
      </c>
      <c r="J89" s="3">
        <v>44600</v>
      </c>
    </row>
    <row r="90" spans="7:10" ht="18" customHeight="1" x14ac:dyDescent="0.55000000000000004">
      <c r="G90" t="s">
        <v>7</v>
      </c>
      <c r="I90" s="1" t="s">
        <v>70</v>
      </c>
      <c r="J90" s="3">
        <v>34500</v>
      </c>
    </row>
    <row r="91" spans="7:10" ht="18" customHeight="1" x14ac:dyDescent="0.55000000000000004">
      <c r="G91" t="s">
        <v>8</v>
      </c>
      <c r="I91" s="1" t="s">
        <v>71</v>
      </c>
      <c r="J91" s="3">
        <v>23800</v>
      </c>
    </row>
    <row r="92" spans="7:10" ht="18" customHeight="1" x14ac:dyDescent="0.55000000000000004">
      <c r="G92" t="s">
        <v>9</v>
      </c>
      <c r="I92" s="1" t="s">
        <v>72</v>
      </c>
      <c r="J92" s="3">
        <v>34500</v>
      </c>
    </row>
    <row r="93" spans="7:10" ht="18" customHeight="1" x14ac:dyDescent="0.55000000000000004">
      <c r="G93" t="s">
        <v>10</v>
      </c>
      <c r="I93" s="1" t="s">
        <v>73</v>
      </c>
      <c r="J93" s="3">
        <v>23800</v>
      </c>
    </row>
    <row r="94" spans="7:10" ht="18" customHeight="1" x14ac:dyDescent="0.55000000000000004">
      <c r="G94" t="s">
        <v>11</v>
      </c>
      <c r="I94" s="1" t="s">
        <v>74</v>
      </c>
      <c r="J94" s="3">
        <v>58300</v>
      </c>
    </row>
    <row r="95" spans="7:10" ht="18" customHeight="1" x14ac:dyDescent="0.55000000000000004">
      <c r="G95" t="s">
        <v>12</v>
      </c>
      <c r="I95" s="1" t="s">
        <v>75</v>
      </c>
      <c r="J95" s="3">
        <v>28500</v>
      </c>
    </row>
    <row r="96" spans="7:10" ht="18" customHeight="1" x14ac:dyDescent="0.55000000000000004">
      <c r="G96" t="s">
        <v>13</v>
      </c>
      <c r="I96" s="1" t="s">
        <v>76</v>
      </c>
      <c r="J96" s="3">
        <v>28500</v>
      </c>
    </row>
    <row r="97" spans="7:10" ht="18" customHeight="1" x14ac:dyDescent="0.55000000000000004">
      <c r="G97" t="s">
        <v>14</v>
      </c>
      <c r="I97" s="1" t="s">
        <v>77</v>
      </c>
      <c r="J97" s="3">
        <v>52600</v>
      </c>
    </row>
    <row r="98" spans="7:10" ht="18" customHeight="1" x14ac:dyDescent="0.55000000000000004">
      <c r="G98" t="s">
        <v>15</v>
      </c>
      <c r="I98" s="1" t="s">
        <v>78</v>
      </c>
      <c r="J98" s="3">
        <v>38000</v>
      </c>
    </row>
    <row r="99" spans="7:10" ht="18" customHeight="1" x14ac:dyDescent="0.55000000000000004">
      <c r="G99" t="s">
        <v>16</v>
      </c>
    </row>
    <row r="100" spans="7:10" ht="18" customHeight="1" x14ac:dyDescent="0.55000000000000004">
      <c r="G100" t="s">
        <v>17</v>
      </c>
    </row>
    <row r="101" spans="7:10" ht="18" customHeight="1" x14ac:dyDescent="0.55000000000000004">
      <c r="G101" t="s">
        <v>18</v>
      </c>
    </row>
    <row r="102" spans="7:10" ht="18" customHeight="1" x14ac:dyDescent="0.55000000000000004">
      <c r="G102" t="s">
        <v>19</v>
      </c>
    </row>
    <row r="103" spans="7:10" ht="18" customHeight="1" x14ac:dyDescent="0.55000000000000004">
      <c r="G103" t="s">
        <v>20</v>
      </c>
    </row>
    <row r="104" spans="7:10" ht="18" customHeight="1" x14ac:dyDescent="0.55000000000000004">
      <c r="G104" t="s">
        <v>21</v>
      </c>
    </row>
    <row r="105" spans="7:10" ht="18" customHeight="1" x14ac:dyDescent="0.55000000000000004">
      <c r="G105" t="s">
        <v>22</v>
      </c>
    </row>
    <row r="106" spans="7:10" ht="18" customHeight="1" x14ac:dyDescent="0.55000000000000004">
      <c r="G106" t="s">
        <v>23</v>
      </c>
    </row>
    <row r="107" spans="7:10" ht="18" customHeight="1" x14ac:dyDescent="0.55000000000000004">
      <c r="G107" t="s">
        <v>24</v>
      </c>
    </row>
    <row r="108" spans="7:10" ht="18" customHeight="1" x14ac:dyDescent="0.55000000000000004">
      <c r="G108" t="s">
        <v>25</v>
      </c>
    </row>
    <row r="109" spans="7:10" ht="18" customHeight="1" x14ac:dyDescent="0.55000000000000004">
      <c r="G109" t="s">
        <v>26</v>
      </c>
    </row>
    <row r="110" spans="7:10" ht="18" customHeight="1" x14ac:dyDescent="0.55000000000000004">
      <c r="G110" t="s">
        <v>27</v>
      </c>
    </row>
    <row r="111" spans="7:10" ht="18" customHeight="1" x14ac:dyDescent="0.55000000000000004">
      <c r="G111" t="s">
        <v>28</v>
      </c>
    </row>
    <row r="112" spans="7:10" ht="18" customHeight="1" x14ac:dyDescent="0.55000000000000004">
      <c r="G112" t="s">
        <v>29</v>
      </c>
    </row>
    <row r="113" spans="7:7" ht="18" customHeight="1" x14ac:dyDescent="0.55000000000000004">
      <c r="G113" t="s">
        <v>30</v>
      </c>
    </row>
    <row r="114" spans="7:7" ht="18" customHeight="1" x14ac:dyDescent="0.55000000000000004">
      <c r="G114" t="s">
        <v>31</v>
      </c>
    </row>
    <row r="115" spans="7:7" ht="18" customHeight="1" x14ac:dyDescent="0.55000000000000004">
      <c r="G115" t="s">
        <v>32</v>
      </c>
    </row>
    <row r="116" spans="7:7" ht="18" customHeight="1" x14ac:dyDescent="0.55000000000000004">
      <c r="G116" t="s">
        <v>33</v>
      </c>
    </row>
    <row r="117" spans="7:7" ht="18" customHeight="1" x14ac:dyDescent="0.55000000000000004">
      <c r="G117" t="s">
        <v>34</v>
      </c>
    </row>
    <row r="118" spans="7:7" ht="18" customHeight="1" x14ac:dyDescent="0.55000000000000004">
      <c r="G118" t="s">
        <v>35</v>
      </c>
    </row>
    <row r="119" spans="7:7" ht="18" customHeight="1" x14ac:dyDescent="0.55000000000000004">
      <c r="G119" t="s">
        <v>36</v>
      </c>
    </row>
    <row r="120" spans="7:7" ht="18" customHeight="1" x14ac:dyDescent="0.55000000000000004">
      <c r="G120" t="s">
        <v>37</v>
      </c>
    </row>
    <row r="121" spans="7:7" ht="18" customHeight="1" x14ac:dyDescent="0.55000000000000004">
      <c r="G121" t="s">
        <v>38</v>
      </c>
    </row>
    <row r="122" spans="7:7" ht="18" customHeight="1" x14ac:dyDescent="0.55000000000000004">
      <c r="G122" t="s">
        <v>39</v>
      </c>
    </row>
    <row r="123" spans="7:7" ht="18" customHeight="1" x14ac:dyDescent="0.55000000000000004">
      <c r="G123" t="s">
        <v>40</v>
      </c>
    </row>
    <row r="124" spans="7:7" ht="18" customHeight="1" x14ac:dyDescent="0.55000000000000004">
      <c r="G124" t="s">
        <v>41</v>
      </c>
    </row>
    <row r="125" spans="7:7" ht="18" customHeight="1" x14ac:dyDescent="0.55000000000000004">
      <c r="G125" t="s">
        <v>42</v>
      </c>
    </row>
    <row r="126" spans="7:7" ht="18" customHeight="1" x14ac:dyDescent="0.55000000000000004">
      <c r="G126" t="s">
        <v>43</v>
      </c>
    </row>
    <row r="127" spans="7:7" ht="18" customHeight="1" x14ac:dyDescent="0.55000000000000004">
      <c r="G127" t="s">
        <v>44</v>
      </c>
    </row>
    <row r="128" spans="7:7" ht="18" customHeight="1" x14ac:dyDescent="0.55000000000000004">
      <c r="G128" t="s">
        <v>45</v>
      </c>
    </row>
    <row r="129" spans="7:7" ht="18" customHeight="1" x14ac:dyDescent="0.55000000000000004">
      <c r="G129" t="s">
        <v>46</v>
      </c>
    </row>
    <row r="130" spans="7:7" ht="18" customHeight="1" x14ac:dyDescent="0.55000000000000004">
      <c r="G130" t="s">
        <v>47</v>
      </c>
    </row>
    <row r="131" spans="7:7" ht="18" customHeight="1" x14ac:dyDescent="0.55000000000000004">
      <c r="G131" t="s">
        <v>48</v>
      </c>
    </row>
    <row r="132" spans="7:7" ht="18" customHeight="1" x14ac:dyDescent="0.55000000000000004">
      <c r="G132" t="s">
        <v>49</v>
      </c>
    </row>
    <row r="133" spans="7:7" ht="18" customHeight="1" x14ac:dyDescent="0.55000000000000004">
      <c r="G133" t="s">
        <v>50</v>
      </c>
    </row>
    <row r="134" spans="7:7" ht="18" customHeight="1" x14ac:dyDescent="0.55000000000000004">
      <c r="G134" t="s">
        <v>51</v>
      </c>
    </row>
    <row r="135" spans="7:7" ht="18" customHeight="1" x14ac:dyDescent="0.55000000000000004">
      <c r="G135" t="s">
        <v>52</v>
      </c>
    </row>
  </sheetData>
  <mergeCells count="13">
    <mergeCell ref="A3:M3"/>
    <mergeCell ref="E12:E13"/>
    <mergeCell ref="D12:D13"/>
    <mergeCell ref="C12:C13"/>
    <mergeCell ref="B12:B13"/>
    <mergeCell ref="A12:A13"/>
    <mergeCell ref="I12:I13"/>
    <mergeCell ref="H12:H13"/>
    <mergeCell ref="G12:G13"/>
    <mergeCell ref="F12:F13"/>
    <mergeCell ref="C5:E5"/>
    <mergeCell ref="C6:E6"/>
    <mergeCell ref="M12:M13"/>
  </mergeCells>
  <phoneticPr fontId="1"/>
  <dataValidations disablePrompts="1" count="3">
    <dataValidation type="list" allowBlank="1" showInputMessage="1" showErrorMessage="1" sqref="E14:E33" xr:uid="{00000000-0002-0000-0100-000000000000}">
      <formula1>"ケアプラン作成,予防ケアプラン作成,認定調査員,ケアプラン点検,その他"</formula1>
    </dataValidation>
    <dataValidation type="list" allowBlank="1" showInputMessage="1" sqref="F14:F33" xr:uid="{00000000-0002-0000-0100-000001000000}">
      <formula1>"実務研修,専門研修Ⅰ,専門研修Ⅱ,更新研修（実務経験者向け56時間・前期）,更新研修（実務経験者向け32時間・後期）,更新研修（実務経験者向け88時間）,更新研修（実務未経験者向け54時間）,再研修,主任研修,主任更新研修"</formula1>
    </dataValidation>
    <dataValidation type="list" allowBlank="1" showInputMessage="1" showErrorMessage="1" sqref="G14:G33" xr:uid="{00000000-0002-0000-0100-000002000000}">
      <formula1>$G$89:$G$135</formula1>
    </dataValidation>
  </dataValidations>
  <printOptions horizontalCentered="1"/>
  <pageMargins left="0.70866141732283505" right="0.70866141732283505" top="0.74803149606299202" bottom="0.74803149606299202" header="0.31496062992126" footer="0.31496062992126"/>
  <pageSetup paperSize="8" scale="64"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第４条関係様式_対象職員一覧</vt:lpstr>
      <vt:lpstr>第４条関係様式_対象職員一覧!Print_Area</vt:lpstr>
    </vt:vector>
  </TitlesOfParts>
  <Manager/>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国分寺市</cp:lastModifiedBy>
  <cp:lastPrinted>2024-10-18T13:27:29Z</cp:lastPrinted>
  <dcterms:created xsi:type="dcterms:W3CDTF">2023-01-10T08:43:49Z</dcterms:created>
  <dcterms:modified xsi:type="dcterms:W3CDTF">2025-03-12T04:34:58Z</dcterms:modified>
  <cp:category/>
</cp:coreProperties>
</file>